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C:\Users\MariaFernandaHuertaM\Desktop\SESAJ\2024\MIR E INFORMES\Fichas MIR 2024 PP\"/>
    </mc:Choice>
  </mc:AlternateContent>
  <xr:revisionPtr revIDLastSave="0" documentId="13_ncr:1_{ECB8F3F4-5C0F-41E4-9D94-79A427C3CD15}" xr6:coauthVersionLast="47" xr6:coauthVersionMax="47" xr10:uidLastSave="{00000000-0000-0000-0000-000000000000}"/>
  <workbookProtection workbookPassword="CA22" lockStructure="1"/>
  <bookViews>
    <workbookView xWindow="28680" yWindow="-120" windowWidth="29040" windowHeight="15720" xr2:uid="{00000000-000D-0000-FFFF-FFFF00000000}"/>
  </bookViews>
  <sheets>
    <sheet name="SEGUIMIENTO DE AVANCES" sheetId="1" r:id="rId1"/>
  </sheets>
  <definedNames>
    <definedName name="_xlnm._FilterDatabase" localSheetId="0" hidden="1">'SEGUIMIENTO DE AVANCES'!$A$3:$DE$28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CV4" i="1"/>
  <c r="CW4" i="1"/>
  <c r="DB4" i="1"/>
  <c r="DC4" i="1"/>
  <c r="A5" i="1"/>
  <c r="CV5" i="1"/>
  <c r="CW5" i="1"/>
  <c r="DB5" i="1"/>
  <c r="DC5" i="1"/>
  <c r="A6" i="1"/>
  <c r="CX6" i="1"/>
  <c r="CY6" i="1" s="1"/>
  <c r="DB6" i="1"/>
  <c r="DC6" i="1"/>
  <c r="A7" i="1"/>
  <c r="CX7" i="1"/>
  <c r="CY7" i="1" s="1"/>
  <c r="DB7" i="1"/>
  <c r="DC7" i="1"/>
  <c r="A8" i="1"/>
  <c r="CX8" i="1"/>
  <c r="CY8" i="1" s="1"/>
  <c r="DB8" i="1"/>
  <c r="DC8" i="1"/>
  <c r="A9" i="1"/>
  <c r="CX9" i="1"/>
  <c r="CY9" i="1" s="1"/>
  <c r="DB9" i="1"/>
  <c r="DC9" i="1"/>
  <c r="A10" i="1"/>
  <c r="CX10" i="1"/>
  <c r="CY10" i="1" s="1"/>
  <c r="DB10" i="1"/>
  <c r="DC10" i="1"/>
  <c r="DD10" i="1" s="1"/>
  <c r="DE10" i="1" s="1"/>
  <c r="A11" i="1"/>
  <c r="CX11" i="1"/>
  <c r="CY11" i="1" s="1"/>
  <c r="DB11" i="1"/>
  <c r="DC11" i="1"/>
  <c r="A12" i="1"/>
  <c r="CX12" i="1"/>
  <c r="CY12" i="1" s="1"/>
  <c r="DB12" i="1"/>
  <c r="DC12" i="1"/>
  <c r="A13" i="1"/>
  <c r="CX13" i="1"/>
  <c r="CY13" i="1" s="1"/>
  <c r="DB13" i="1"/>
  <c r="DC13" i="1"/>
  <c r="DD13" i="1" s="1"/>
  <c r="DE13" i="1" s="1"/>
  <c r="A14" i="1"/>
  <c r="CX14" i="1"/>
  <c r="CY14" i="1" s="1"/>
  <c r="DB14" i="1"/>
  <c r="DC14" i="1"/>
  <c r="A15" i="1"/>
  <c r="CX15" i="1"/>
  <c r="CY15" i="1" s="1"/>
  <c r="DB15" i="1"/>
  <c r="DC15" i="1"/>
  <c r="A16" i="1"/>
  <c r="CX16" i="1"/>
  <c r="CY16" i="1" s="1"/>
  <c r="DB16" i="1"/>
  <c r="DC16" i="1"/>
  <c r="A17" i="1"/>
  <c r="CV17" i="1"/>
  <c r="CW17" i="1"/>
  <c r="DB17" i="1"/>
  <c r="DC17" i="1"/>
  <c r="A18" i="1"/>
  <c r="CX18" i="1"/>
  <c r="CY18" i="1" s="1"/>
  <c r="DB18" i="1"/>
  <c r="DC18" i="1"/>
  <c r="A19" i="1"/>
  <c r="CX19" i="1"/>
  <c r="CY19" i="1" s="1"/>
  <c r="DB19" i="1"/>
  <c r="DC19" i="1"/>
  <c r="A20" i="1"/>
  <c r="CX20" i="1"/>
  <c r="CY20" i="1" s="1"/>
  <c r="DB20" i="1"/>
  <c r="DC20" i="1"/>
  <c r="A21" i="1"/>
  <c r="CX21" i="1"/>
  <c r="CY21" i="1" s="1"/>
  <c r="DB21" i="1"/>
  <c r="DC21" i="1"/>
  <c r="A22" i="1"/>
  <c r="CX22" i="1"/>
  <c r="CY22" i="1" s="1"/>
  <c r="DB22" i="1"/>
  <c r="DC22" i="1"/>
  <c r="A23" i="1"/>
  <c r="CX23" i="1"/>
  <c r="CY23" i="1" s="1"/>
  <c r="DB23" i="1"/>
  <c r="DC23" i="1"/>
  <c r="A24" i="1"/>
  <c r="CX24" i="1"/>
  <c r="CY24" i="1" s="1"/>
  <c r="DB24" i="1"/>
  <c r="DC24" i="1"/>
  <c r="A25" i="1"/>
  <c r="CX25" i="1"/>
  <c r="CY25" i="1" s="1"/>
  <c r="DB25" i="1"/>
  <c r="DC25" i="1"/>
  <c r="A26" i="1"/>
  <c r="CX26" i="1"/>
  <c r="CY26" i="1" s="1"/>
  <c r="DB26" i="1"/>
  <c r="DC26" i="1"/>
  <c r="A27" i="1"/>
  <c r="CX27" i="1"/>
  <c r="CY27" i="1" s="1"/>
  <c r="DB27" i="1"/>
  <c r="DC27" i="1"/>
  <c r="A28" i="1"/>
  <c r="CX28" i="1"/>
  <c r="CY28" i="1" s="1"/>
  <c r="DB28" i="1"/>
  <c r="DC28" i="1"/>
  <c r="DD21" i="1" l="1"/>
  <c r="DE21" i="1" s="1"/>
  <c r="DD28" i="1"/>
  <c r="DE28" i="1" s="1"/>
  <c r="DD25" i="1"/>
  <c r="DE25" i="1" s="1"/>
  <c r="DD22" i="1"/>
  <c r="DE22" i="1" s="1"/>
  <c r="DD19" i="1"/>
  <c r="DE19" i="1" s="1"/>
  <c r="DD9" i="1"/>
  <c r="DE9" i="1" s="1"/>
  <c r="DD17" i="1"/>
  <c r="DE17" i="1" s="1"/>
  <c r="CX5" i="1"/>
  <c r="CY5" i="1" s="1"/>
  <c r="DD14" i="1"/>
  <c r="DE14" i="1" s="1"/>
  <c r="DD11" i="1"/>
  <c r="DE11" i="1" s="1"/>
  <c r="DD7" i="1"/>
  <c r="DE7" i="1" s="1"/>
  <c r="DD26" i="1"/>
  <c r="DE26" i="1" s="1"/>
  <c r="CX17" i="1"/>
  <c r="CY17" i="1" s="1"/>
  <c r="DD16" i="1"/>
  <c r="DE16" i="1" s="1"/>
  <c r="DD27" i="1"/>
  <c r="DE27" i="1" s="1"/>
  <c r="DD23" i="1"/>
  <c r="DE23" i="1" s="1"/>
  <c r="DD20" i="1"/>
  <c r="DE20" i="1" s="1"/>
  <c r="DD18" i="1"/>
  <c r="DE18" i="1" s="1"/>
  <c r="DD5" i="1"/>
  <c r="DE5" i="1" s="1"/>
  <c r="DD15" i="1"/>
  <c r="DE15" i="1" s="1"/>
  <c r="DD8" i="1"/>
  <c r="DE8" i="1" s="1"/>
  <c r="DD12" i="1"/>
  <c r="DE12" i="1" s="1"/>
  <c r="DD6" i="1"/>
  <c r="DE6" i="1" s="1"/>
  <c r="CX4" i="1"/>
  <c r="CY4" i="1" s="1"/>
  <c r="DD24" i="1"/>
  <c r="DE24" i="1" s="1"/>
  <c r="DD4" i="1"/>
  <c r="DE4" i="1" s="1"/>
</calcChain>
</file>

<file path=xl/sharedStrings.xml><?xml version="1.0" encoding="utf-8"?>
<sst xmlns="http://schemas.openxmlformats.org/spreadsheetml/2006/main" count="1873" uniqueCount="438">
  <si>
    <t>Clave SECTOR</t>
  </si>
  <si>
    <t>Nombre SECTOR</t>
  </si>
  <si>
    <t>Clave finalidad</t>
  </si>
  <si>
    <t>Finalidad</t>
  </si>
  <si>
    <t>Clave funcion</t>
  </si>
  <si>
    <t>Funcion</t>
  </si>
  <si>
    <t>Clave subfuncion</t>
  </si>
  <si>
    <t>Subfunción</t>
  </si>
  <si>
    <t>Clave Eje</t>
  </si>
  <si>
    <t>Eje</t>
  </si>
  <si>
    <t>Clave tema</t>
  </si>
  <si>
    <t>Tema</t>
  </si>
  <si>
    <t>Clave UP</t>
  </si>
  <si>
    <t>Nombre UP</t>
  </si>
  <si>
    <t>Clave UR</t>
  </si>
  <si>
    <t>Nombre UR</t>
  </si>
  <si>
    <t>Clave UEG</t>
  </si>
  <si>
    <t>Nombre UEG</t>
  </si>
  <si>
    <t>Clave Programa</t>
  </si>
  <si>
    <t>Nombre Programa</t>
  </si>
  <si>
    <t>Nivel de la MIR</t>
  </si>
  <si>
    <t>Codigo</t>
  </si>
  <si>
    <t>Resumen</t>
  </si>
  <si>
    <t>Medios</t>
  </si>
  <si>
    <t>Supuestos</t>
  </si>
  <si>
    <t>Indicador</t>
  </si>
  <si>
    <t>Descripción de indicador</t>
  </si>
  <si>
    <t>Tipo de indicador</t>
  </si>
  <si>
    <t>Frecuencia de medición</t>
  </si>
  <si>
    <t>Tipo de formula de calculo</t>
  </si>
  <si>
    <t>Fórmula de Cálculo</t>
  </si>
  <si>
    <t>Unidad de medida</t>
  </si>
  <si>
    <t>Meta</t>
  </si>
  <si>
    <t>Año meta</t>
  </si>
  <si>
    <t>Hombres</t>
  </si>
  <si>
    <t>Mujeres</t>
  </si>
  <si>
    <t>Linea base</t>
  </si>
  <si>
    <t>Año base</t>
  </si>
  <si>
    <t>Tipo de acumulación</t>
  </si>
  <si>
    <t>Dimensión</t>
  </si>
  <si>
    <t>Cobertura</t>
  </si>
  <si>
    <t>Fuente de información</t>
  </si>
  <si>
    <t>Caracteristicas del indicador</t>
  </si>
  <si>
    <t>Justificación de las caracteristicas</t>
  </si>
  <si>
    <t>Serie de información disponible</t>
  </si>
  <si>
    <t>Nombre del responsable del indicador</t>
  </si>
  <si>
    <t>Cargo</t>
  </si>
  <si>
    <t>Correo electronico</t>
  </si>
  <si>
    <t>Sentido</t>
  </si>
  <si>
    <t>LIV</t>
  </si>
  <si>
    <t>LSV</t>
  </si>
  <si>
    <t>LIR</t>
  </si>
  <si>
    <t>LSR</t>
  </si>
  <si>
    <t>LIA</t>
  </si>
  <si>
    <t>LSA</t>
  </si>
  <si>
    <t>LIM</t>
  </si>
  <si>
    <t>LSM</t>
  </si>
  <si>
    <t>Calendarización Enero</t>
  </si>
  <si>
    <t>Calendarización Febrero</t>
  </si>
  <si>
    <t>Calendarización Marzo</t>
  </si>
  <si>
    <t>Calendarización Abril</t>
  </si>
  <si>
    <t>Calendarización Mayo</t>
  </si>
  <si>
    <t>Calendarización Junio</t>
  </si>
  <si>
    <t>Calendarización Julio</t>
  </si>
  <si>
    <t>Calendarización Agosto</t>
  </si>
  <si>
    <t>Calendarización Septiembre</t>
  </si>
  <si>
    <t>Calendarización Octubre</t>
  </si>
  <si>
    <t>Calendarización Noviembre</t>
  </si>
  <si>
    <t>Calendarización Diciembre</t>
  </si>
  <si>
    <t>1er Informe Enero</t>
  </si>
  <si>
    <t>1er Informe Febrero</t>
  </si>
  <si>
    <t>1er Informe Marzo</t>
  </si>
  <si>
    <t>2do Informe Abril</t>
  </si>
  <si>
    <t>2do Informe Mayo</t>
  </si>
  <si>
    <t>2do Informe Junio</t>
  </si>
  <si>
    <t>3er Informe Julio</t>
  </si>
  <si>
    <t>3er Informe Agosto</t>
  </si>
  <si>
    <t>3er Informe Septiembre</t>
  </si>
  <si>
    <t>4to Informe Octubre</t>
  </si>
  <si>
    <t>4to Informe Noviembre</t>
  </si>
  <si>
    <t>4to Informe Diciembre</t>
  </si>
  <si>
    <t>Calendarización 1er Informe</t>
  </si>
  <si>
    <t>Avances 1er Informe</t>
  </si>
  <si>
    <t>Porcentaje avance 1er Informe</t>
  </si>
  <si>
    <t>Nota técnica 1er Informe</t>
  </si>
  <si>
    <t>Semáforo avance 1er Informe</t>
  </si>
  <si>
    <t>Calendarización 2to Informe</t>
  </si>
  <si>
    <t>Avances 2to Informe</t>
  </si>
  <si>
    <t>Porcentaje avance 2to Informe</t>
  </si>
  <si>
    <t>Nota técnica 2to Informe</t>
  </si>
  <si>
    <t>Semáforo avance 2to Informe</t>
  </si>
  <si>
    <t>Calendarización 3er Informe</t>
  </si>
  <si>
    <t>Avances 3er Informe</t>
  </si>
  <si>
    <t>Porcentaje avance 3er Informe</t>
  </si>
  <si>
    <t>Nota técnica 3er Informe</t>
  </si>
  <si>
    <t>Semáforo avance 3er Informe</t>
  </si>
  <si>
    <t>1</t>
  </si>
  <si>
    <t>Gobierno</t>
  </si>
  <si>
    <t>3</t>
  </si>
  <si>
    <t>Coordinación de la Política de Gobierno</t>
  </si>
  <si>
    <t>000</t>
  </si>
  <si>
    <t>Actividad</t>
  </si>
  <si>
    <t>Gestión</t>
  </si>
  <si>
    <t>Porcentaje</t>
  </si>
  <si>
    <t>100.0</t>
  </si>
  <si>
    <t>2024</t>
  </si>
  <si>
    <t>0.0</t>
  </si>
  <si>
    <t>2023</t>
  </si>
  <si>
    <t>Valor Presente</t>
  </si>
  <si>
    <t>Eficiencia</t>
  </si>
  <si>
    <t>Estatal</t>
  </si>
  <si>
    <t>Ascendente</t>
  </si>
  <si>
    <t>80.00</t>
  </si>
  <si>
    <t>130.00</t>
  </si>
  <si>
    <t>0.00</t>
  </si>
  <si>
    <t>59.99</t>
  </si>
  <si>
    <t>60.00</t>
  </si>
  <si>
    <t>79.99</t>
  </si>
  <si>
    <t>130.01</t>
  </si>
  <si>
    <t>Mayor a 130.01</t>
  </si>
  <si>
    <t>N.D.</t>
  </si>
  <si>
    <t>100.00</t>
  </si>
  <si>
    <t>Óptimo</t>
  </si>
  <si>
    <t>Eficacia</t>
  </si>
  <si>
    <t>Componente</t>
  </si>
  <si>
    <t>Estratégico</t>
  </si>
  <si>
    <t>Total</t>
  </si>
  <si>
    <t>2020</t>
  </si>
  <si>
    <t>9.0</t>
  </si>
  <si>
    <t>6.0</t>
  </si>
  <si>
    <t>Trimestral</t>
  </si>
  <si>
    <t>Acción</t>
  </si>
  <si>
    <t>5.0</t>
  </si>
  <si>
    <t>Suma</t>
  </si>
  <si>
    <t>4.0</t>
  </si>
  <si>
    <t>1.0</t>
  </si>
  <si>
    <t>2.0</t>
  </si>
  <si>
    <t>3.0</t>
  </si>
  <si>
    <t>12.0</t>
  </si>
  <si>
    <t>Informe</t>
  </si>
  <si>
    <t>24.0</t>
  </si>
  <si>
    <t>5</t>
  </si>
  <si>
    <t>Gobierno efectivo e integridad pública</t>
  </si>
  <si>
    <t>Semestral</t>
  </si>
  <si>
    <t>F</t>
  </si>
  <si>
    <t>Corrupción e Impunidad</t>
  </si>
  <si>
    <t>2022</t>
  </si>
  <si>
    <t>2021</t>
  </si>
  <si>
    <t>7.0</t>
  </si>
  <si>
    <t>78.0</t>
  </si>
  <si>
    <t>Acta</t>
  </si>
  <si>
    <t>4</t>
  </si>
  <si>
    <t>Claridad,Relevancia,Economía,Monitoreable,Adecuado</t>
  </si>
  <si>
    <t>Excedido</t>
  </si>
  <si>
    <t>Municipio</t>
  </si>
  <si>
    <t>8.0</t>
  </si>
  <si>
    <t>125.0</t>
  </si>
  <si>
    <t>Propuesta</t>
  </si>
  <si>
    <t>116.67</t>
  </si>
  <si>
    <t>39.0</t>
  </si>
  <si>
    <t>200.00</t>
  </si>
  <si>
    <t>Capacitación</t>
  </si>
  <si>
    <t>125.00</t>
  </si>
  <si>
    <t>18.0</t>
  </si>
  <si>
    <t>Instrumento</t>
  </si>
  <si>
    <t>156.0</t>
  </si>
  <si>
    <t>2019</t>
  </si>
  <si>
    <t>117.0</t>
  </si>
  <si>
    <t>Actualización</t>
  </si>
  <si>
    <t>Titular del Órgano Interno de Control</t>
  </si>
  <si>
    <t>Función Pública</t>
  </si>
  <si>
    <t>Monitoreo</t>
  </si>
  <si>
    <t>Coordinadora de Administración</t>
  </si>
  <si>
    <t>21121</t>
  </si>
  <si>
    <t>Otras Entidades Paraestatales y Organismos</t>
  </si>
  <si>
    <t>33</t>
  </si>
  <si>
    <t>Secretaría Ejecutiva del Sistema Estatal Anti-Corrupción</t>
  </si>
  <si>
    <t>00893</t>
  </si>
  <si>
    <t>Secretaría Ejecutiva del Sistema Estatal Anticorrupción</t>
  </si>
  <si>
    <t>826</t>
  </si>
  <si>
    <t xml:space="preserve">Programa de desarrollo institucional </t>
  </si>
  <si>
    <t>826_F1-03_2</t>
  </si>
  <si>
    <t>Elaboración del Anteproyecto de Presupuesto 2025</t>
  </si>
  <si>
    <t>Información fundamental prevista por el artículo 8 de la Ley de transparencia y acceso a la información pública para el estado de Jalisco y sus Municipios; fracción V. La información financiera, patrimonial y administrativa. Coordinación Administrativa. 2023. https://www.seajal.org/organo-de-gobierno/acuerdos-del-organo-de-gobierno/</t>
  </si>
  <si>
    <t xml:space="preserve">La Secretaría de la Hacienda Pública establece el periodo para la integración y presentación del anteproyecto de presupuesto </t>
  </si>
  <si>
    <t>Total de acciones para elaborar el Anteproyecto de Presupuesto 2025</t>
  </si>
  <si>
    <t xml:space="preserve">Este indicador mide el avance en la integración del Anteproyecto de Presupuesto 2025
</t>
  </si>
  <si>
    <t>(Número de acciones para elaborar el anteproyecto de presupuesto (Realizado) / Número de acciones para elaborar el anteproyecto de presupuesto  (Programado))*100</t>
  </si>
  <si>
    <t xml:space="preserve">La redacción del indicador permite que sea entendido por personas ajenas al programa además mide aspectos del objetivo. Se cuenta con recursos suficientes para su consecución, su evolución puede ser medible y cuenta con instrumentos que permiten evaluar su desempeño </t>
  </si>
  <si>
    <t>https://presupuestociudadano.jalisco.gob.mx/Sid/reporte_avance/6080/cuarto/2022</t>
  </si>
  <si>
    <t>Martha Iraí Arriola Flores</t>
  </si>
  <si>
    <t>irai.arriola@sesaj.org</t>
  </si>
  <si>
    <t>826_F1-04_2</t>
  </si>
  <si>
    <t>Elaboración del Programa de Trabajo Anual de la Secretaría Ejecutiva del Sistema Estatal Anticorrupción 2024</t>
  </si>
  <si>
    <t>Información fundamental prevista por el artículo 8 de la Ley de transparencia y acceso a la información pública para el estado de Jalisco y sus Municipios; fracción IV, inciso B. https://www.seajal.org/organo-de-gobierno/acuerdos-del-organo-de-gobierno/</t>
  </si>
  <si>
    <t xml:space="preserve">El Órgano de Gobierno aprueba el PTA de la SESAJ </t>
  </si>
  <si>
    <t>Total  de acciones para la elaboración del Programa de Trabajo Anual de la SESAJ</t>
  </si>
  <si>
    <t xml:space="preserve">Este indicador mide el avance en la integración del Programa de Trabajo Anual 2024 de la SESAJ </t>
  </si>
  <si>
    <t>(Número de acciones para elaborar el Programa de Trabajo Anual de la SESAJ (Realizado) / Número de acciones para elaborar el Programa de Trabajo Anual de la SESAJ (Programado))*100</t>
  </si>
  <si>
    <t>Actas y acuerdos del órgano de gobierno de la SESAJ</t>
  </si>
  <si>
    <t>Erick de Jesús López Montes</t>
  </si>
  <si>
    <t>Subdirector de Diseño, Seguimiento y Evaluación de Políticas Públicas</t>
  </si>
  <si>
    <t>erick.lopez@sesaj.org</t>
  </si>
  <si>
    <t>826_F1-1</t>
  </si>
  <si>
    <t xml:space="preserve">Instrumentos de planeación y programación ejecutados para mejorar la calidad del gasto público  </t>
  </si>
  <si>
    <t>Información fundamental prevista por el artículo 8 de la Ley de transparencia y acceso a la información pública para el estado de Jalisco y sus Municipios; fracción VI. La información sobre la planeación estratégica gubernamental aplicable al y por el sujeto obligado y V. La información financiera, patrimonial y administrativa. Coordinación Administrativa. 2023.  https://www.sesaj.org/fundamental/</t>
  </si>
  <si>
    <t>El Órgano de Gobierno aprueba los anteproyectos y proyectos presentados</t>
  </si>
  <si>
    <t>Porcentaje de instrumentos de planeación y presupuesto ejecutados</t>
  </si>
  <si>
    <t>Este indicador mide los documentos y acciones en materia de programación y presupuesto ejecutados en la SESAJ</t>
  </si>
  <si>
    <t>(Instrumentos de planeación y presupuesto aprobados por el órgano de gobierno/instrumentos de planeación y presupuesto ejecutados en la SESAJ)*100</t>
  </si>
  <si>
    <t>Informes Trimestrales de la Secretaría Ejecutiva https://www.seajal.org/informes/</t>
  </si>
  <si>
    <t>El indicador permite el seguimiento puntual de la actividad, así como garantiza una comunicación clara con cualquier persona que lo consulte.</t>
  </si>
  <si>
    <t>Jorge Luis Valdez López</t>
  </si>
  <si>
    <t>Coordinador de Administración</t>
  </si>
  <si>
    <t>jorge.valdez@sesaj.org</t>
  </si>
  <si>
    <t>826_F2-01_2</t>
  </si>
  <si>
    <t>Estructuración jurídica de acuerdos contenidos en las actas de sesión del Órgano de Gobierno y del Comité Coordinador</t>
  </si>
  <si>
    <t xml:space="preserve">Acta de las sesiones ordinarias de Órgano de Gobierno y Comité Coordinador. Coordinación de Asuntos Jurídicos. 2023. Disponibles en https://www.seajal.org/organo-de-gobierno/acuerdos-del-organo-de-gobierno/
https://www.seajal.org/organos-colegiados/comision-ejecutiva/acuerdos/   </t>
  </si>
  <si>
    <t>Los Órganos Colegiados sesionan en los plazos establecidos</t>
  </si>
  <si>
    <t>Total de actas de sesiones ordinarias de los órganos colegiados</t>
  </si>
  <si>
    <t>Este indicador mide la estructuración de instrumentos jurídicos de los acuerdos contenidos en las actas del Órgano de Gobierno y Comité Coordinador</t>
  </si>
  <si>
    <t>(Número de actas de sesiones ordinarias (Realizado) / Número de actas de sesiones ordinarias (Programado))*100</t>
  </si>
  <si>
    <t>Actas y acuerdos publicados. https://www.seajal.org/organos-colegiados/comision-ejecutiva/acuerdos/</t>
  </si>
  <si>
    <t>Alberto Zaragoza Ruiz</t>
  </si>
  <si>
    <t>Coordinador de Asuntos Jurídicos</t>
  </si>
  <si>
    <t>alberto.zaragoza@sesaj.org</t>
  </si>
  <si>
    <t xml:space="preserve">Durante el primer trimestre se celebraron cuatro sesiones de órgano de gobierno. </t>
  </si>
  <si>
    <t>826_F2-02-1</t>
  </si>
  <si>
    <t>Monitoreo legislativo de la normativa aplicable al SEAJAL</t>
  </si>
  <si>
    <t>Reporte de avances en los Informes de actividades de la Secretaría Ejecutiva del Sistema Estatal Anticorrupción, Coordinación de Asuntos Jurídicos, 2023. https://sesaj.org/informesSESAJ</t>
  </si>
  <si>
    <t>Existen cambios en la normativa aplicable al Sistema Estatal Anticorrupción de Jalisco</t>
  </si>
  <si>
    <t xml:space="preserve">Total de acciones de monitoreo realizadas en el transcurso del año </t>
  </si>
  <si>
    <t>Este indicador mide el total de acciones de monitoreo que se realiza a las reformas del marco jurídico de competencia de la SEAJAL, y con ello dar cumplimiento a la difusión interna de las mismas establecido en el Estatuto Orgánico</t>
  </si>
  <si>
    <t>(Número de acciones de monitoreo (Realizado) / Número de acciones de monitoreo (Programado))*100</t>
  </si>
  <si>
    <t>Información fundamental prevista por el artículo 8 de la Ley de transparencia y acceso a la información pública para el estado de Jalisco y sus Municipios, fracción II.                                 Reporte de avances en los Informes de actividades de la Secretaría Ejecutiva del Sistema Estatal Anticorrupción, Coordinación de Asuntos Jurídicos, 2023. https://www.seajal.org/informes/</t>
  </si>
  <si>
    <t>826_F2-1</t>
  </si>
  <si>
    <t>Instrumentos jurídicos dictaminados para la presentación pertinente de información</t>
  </si>
  <si>
    <t>Información fundamental prevista por el artículo 8 de la Ley de transparencia y acceso a la información pública para el estado de Jalisco y sus Municipios; fracción IX. La información pública ordinaria, proactiva o focalizada que considere el sujeto obligado, por sí o a propuesta del Instituto. Unidad de Transparencia. 2023. https://www.sesaj.org/fundamental/</t>
  </si>
  <si>
    <t>Existe normativa y facultades que sustentan tanto la creación como la dictaminación de los instrumentos jurídicos relativos</t>
  </si>
  <si>
    <t>Porcentaje de instrumentos jurídicos dictaminados</t>
  </si>
  <si>
    <t xml:space="preserve">Este indicador mide el cumplimiento de la dictaminación de documentos operativos de la SESAJ </t>
  </si>
  <si>
    <t>(Número de documentos operativos en materia jurídica dictaminados/Número de documentos operativos en materia jurídica ejecutados en la SESAJ)*100</t>
  </si>
  <si>
    <t xml:space="preserve">Reporte de avances en el Informe de Actividades de la Secretaría Ejecutiva del Sistema Estatal Anticorrupción de Jalisco. Coordinación de Asuntos Jurídicos. Informes trimestrales de actividades: https://www.seajal.org/informes/
 </t>
  </si>
  <si>
    <t xml:space="preserve">El indicador permite darle seguimiento puntual a las acciones propias del componente. </t>
  </si>
  <si>
    <t>826_F3-08_2</t>
  </si>
  <si>
    <t>Elaboración de informes sobre los avances programáticos y los resultados del ejercicio de los recursos</t>
  </si>
  <si>
    <t>Informe de actividades de la Secretaría Ejecutiva. Subdirección de Diseño, seguimiento y evaluación. 2023. https://sesaj.org/informesSESAJ Cuenta Pública 2022. Información fundamental prevista por el artículo 8 de la Ley de transparencia y acceso a la información pública para el estado de Jalisco y sus Municipios; fracción V. La información financiera, patrimonial y administrativa. Coordinación Administrativa 2023.</t>
  </si>
  <si>
    <t xml:space="preserve">El proceso correspondiente para el envío de la información por parte de la Secretaría de la Hacienda Pública se cumple. </t>
  </si>
  <si>
    <t>Total de informes sobre los avances y resultados del ejercicio de los recursos</t>
  </si>
  <si>
    <t>Este indicador permite medir el avance en la elaboración del número de informes sobre el ejercicio del recurso entregado a la Dirección General de Entidades Paraestatales, así como los reportes ante el SEGR</t>
  </si>
  <si>
    <t>(Número de informes de avances y resultados elaborados (Realizado) / Número de informes de avances y resultados elaborados (Programado))*100</t>
  </si>
  <si>
    <t>Informe de actividades de la Secretaría Ejecutiva. Subdirección de Diseño, seguimiento y evaluación. 2023. https://sesaj.org/informesSESAJ Cuenta Pública 2022. Información fundamental prevista por el artículo 8 de la Ley de transparencia y acceso a la información pública para el estado de Jalisco y sus Municipios; fracción V. La información financiera, patrimonial y administrativa.</t>
  </si>
  <si>
    <t>826_F3-1</t>
  </si>
  <si>
    <t xml:space="preserve">Informes internos y externos elaborados conforme a la normativa aplicable </t>
  </si>
  <si>
    <t>Informe de actividades de la Secretaría Ejecutiva. Subdirección de Diseño, seguimiento y evaluación. 2023. https://sesaj.org/informesSESAJ    Cuenta Pública 2022. Información fundamental prevista por el artículo 8 de la Ley de transparencia y acceso a la información pública para el estado de Jalisco y sus Municipios; fracción V. La información financiera, patrimonial y administrativa. Coordinación Administrativa 2023.  https://www.sesaj.org/fundamental/</t>
  </si>
  <si>
    <t>Las Unidades Administrativas presentan avances a las actividades establecidas en el Programa de Trabajo anual</t>
  </si>
  <si>
    <t>Porcentaje de informes elaborados en materia de rendición de cuentas</t>
  </si>
  <si>
    <t xml:space="preserve">Este indicador mide el cumplimiento en materia de rendición de cuentas de la SESAJ ante su órgano de gobierno. </t>
  </si>
  <si>
    <t>(Informe en materia de rendición de cuentas presentados ante el órgano de gobierno/obligaciones normativas en materia de informes y rendición de cuentas a cumplir ante órgano de gobierno)*100</t>
  </si>
  <si>
    <t>Informes de actividades del Comité Coordinador y de la Secretaria Ejecutiva del Sistema Estatal Anticorrupción
https://www.seajal.org/informes/</t>
  </si>
  <si>
    <t>El indicador y su fuente de información permite generar la información necesaria para consulta de cualquier ciudadano.</t>
  </si>
  <si>
    <t>Director de Prospectiva y Políticas Públicas</t>
  </si>
  <si>
    <t>826_F3-10_2</t>
  </si>
  <si>
    <t>Actualización de la información fundamental en la Plataforma Nacional de Transparencia y en el Portal Estatal de información fundamental prevista</t>
  </si>
  <si>
    <t>Información fundamental prevista por el artículo 8 de la Ley de transparencia y acceso a la información pública para el estado de Jalisco y sus Municipios. Unidad de Transparencia. 2023.
https://www.seajal.org/transparencia/informacion-fundamental/</t>
  </si>
  <si>
    <t>Las Unidades Administrativas suministran la información correspondiente para dar cumplimiento a lo establecido en el artículo 8 de la Ley de Transparencia y Acceso a la Información Pública para el Estado de Jalisco</t>
  </si>
  <si>
    <t xml:space="preserve">Total de monitoreos internos y externos realizados </t>
  </si>
  <si>
    <t xml:space="preserve">Este indicador monitorea la información fundamental prevista en el artículo 8 de la Ley de Transparencia y Acceso a la Información Pública del Estado de Jalisco, al cual debe dar cumplimiento la SESAJ </t>
  </si>
  <si>
    <t>(Número de monitoreos internos y externos (Realizado) / Número de monitoreos internos y externos (Programado))*100</t>
  </si>
  <si>
    <t>Información fundamental prevista por el artículo 8 de la Ley de transparencia y acceso a la información pública para el estado de Jalisco y sus Municipios. Unidad de Transparencia. 2023.
https://www.sesaj.org/fundamental/</t>
  </si>
  <si>
    <t>Miguel Navarro Flores</t>
  </si>
  <si>
    <t>Titular de la Unidad de Transparencia</t>
  </si>
  <si>
    <t>miguel.navarro@sesaj.org</t>
  </si>
  <si>
    <t>826_F3-11_2</t>
  </si>
  <si>
    <t>Verificación de datos personales y medidas de seguridad de las personas servidoras públicas del Organismo.</t>
  </si>
  <si>
    <t>Reporte de avances en el Informe de Actividades de la Secretaría Ejecutiva del Sistema Estatal Anticorrupción de Jalisco. Coordinación de Asuntos Jurídicos. Informes trimestrales de actividades: https://www.seajal.org/informes/</t>
  </si>
  <si>
    <t>La SESAJ recibe datos personales para su verificación</t>
  </si>
  <si>
    <t>Total de informes de verificación elaborados</t>
  </si>
  <si>
    <t>Este indicador mide el total de informes que dan cuenta del proceso de verificación de datos personales y actualización de las medidas de seguridad de la SESAJ</t>
  </si>
  <si>
    <t>(Número de informe de verificación elaborados (Realizado) / Número de informe de verificación elaborados (Programado))*100</t>
  </si>
  <si>
    <t>826_F4-05-1</t>
  </si>
  <si>
    <t>Asistencia técnica a las personas servidoras públicas en materia de responsabilidades administrativas</t>
  </si>
  <si>
    <t>Avance de asesorías en materia de responsabilidades administrativas. Órgano Interno de Control. 2023. Informe de Actividades de la Secretaría Ejecutiva del Sistema Estatal Anticorrupción de Jalisco. 2023. https://sesaj.org/informesSESAJ.</t>
  </si>
  <si>
    <t>Las y los servidores públicos solicitan asistencia técnica en materia de responsabilidades administrativas</t>
  </si>
  <si>
    <t>Total de capacitaciones en materia de responsabilidades</t>
  </si>
  <si>
    <t>Este indicador mide las capacitaciones para orientar en materia de responsabilidades administrativas a las personas servidoras públicas de la SESAJ realizadas por el OIC</t>
  </si>
  <si>
    <t>(Número de capacitaciones para  asesoría técnica (Realizado) / Número de capacitaciones para  asesoría técnica (Programado))*100</t>
  </si>
  <si>
    <t>Libro de Gobierno. Órgano Interno de Control. 2023</t>
  </si>
  <si>
    <t>Ezequiel Gonzalez Pinedo</t>
  </si>
  <si>
    <t>ezequiel.gonzalez@sesaj.org</t>
  </si>
  <si>
    <t>826_F4-06_2</t>
  </si>
  <si>
    <t>Orientación a servidores públicos en materia de declaraciones patrimoniales</t>
  </si>
  <si>
    <t>Avance de orientaciones en declaraciones patrimoniales. Órgano Interno de Control. 2023. Informe de Actividades de la Secretaría Ejecutiva del Sistema Estatal Anticorrupción de Jalisco. 2023. https://sesaj.org/informesSESAJ.</t>
  </si>
  <si>
    <t>Las y los servidores públicos presentan solicitudes de orientación en materia de declaraciones patrimoniales.</t>
  </si>
  <si>
    <t>Total de instrumentos para brindar orientación jurídica</t>
  </si>
  <si>
    <t xml:space="preserve">Este indicador mide el total de instrumentos brindados a las personas servidoras públicas de la SESAJ en materia de declaraciones patrimoniales. </t>
  </si>
  <si>
    <t>(Número de instrumentos en materia de declaraciones patrimoniales (Realizado) / Número de instrumentos en materia de declaraciones patrimoniales (Programado))*100</t>
  </si>
  <si>
    <t>Ezequiel González Pinedo</t>
  </si>
  <si>
    <t>826_F4-1</t>
  </si>
  <si>
    <t>Controles adecuados, específicos y suficientes aplicados para el logro eficaz y eficiente de los objetivos</t>
  </si>
  <si>
    <t>Informe de Auditoría y/o de seguimiento. Órgano Interno de Control. 2023. Informe de Actividades de la Secretaría Ejecutiva del Sistema Estatal Anticorrupción de Jalisco. 2023. https://sesaj.org/informesSESAJ.   Portal de Transparencia de la Secretaría Ejecutiva del Sistema Estatal Anticorrupción. 2023 https://www.sesaj.org/fundamental/</t>
  </si>
  <si>
    <t>Las Unidades Administrativas auditadas presentan la información solicitada</t>
  </si>
  <si>
    <t>Porcentaje de controles aplicados para el logro de los objetivos</t>
  </si>
  <si>
    <t>Este indicador mide el seguimiento a las observaciones y resultados de la revisión y fiscalización de la SESAJ, así como la verificación de la evolución patrimonial de las personas servidoras públicas y las auditorías realizadas internamente</t>
  </si>
  <si>
    <t>(Número de observaciones atendidas por la SESAJ/Número de observaciones resultantes de los controles aplicados en la SESAJ)*100</t>
  </si>
  <si>
    <t>El indicador es de fácil consulta por cualquier ciudadano.</t>
  </si>
  <si>
    <t>926</t>
  </si>
  <si>
    <t>Programa de fortalecimiento a la coordinación y eficacia del Sistema Estatal Anticorrupción</t>
  </si>
  <si>
    <t>926_F1-06_2</t>
  </si>
  <si>
    <t>Asistencia técnica para la ejecución de los acuerdos, recomendaciones y otras vinculaciones del Sistema Estatal Anticorrupción de Jalisco con los municipios</t>
  </si>
  <si>
    <t>Sesiones del Comité Coordinador. Subdirección de Coordinación Interinstitucional Municipal. 2023. https://sesaj.org/sesionesCC</t>
  </si>
  <si>
    <t>El Comité Coordinador emite acuerdos, recomendaciones y otras vinculaciones a los entes públicos municipales.</t>
  </si>
  <si>
    <t>Total de municipios a los que se les brinda asistencia técnica</t>
  </si>
  <si>
    <t>Este indicador mide el total de municipios que requieren y obtienen asistencia técnica para realizar acciones de vinculación recomendadas por el Comité Coordinador del Sistema Estatal Anticorrupción de Jalisco</t>
  </si>
  <si>
    <t>(Número de municipios atendidos (Realizado) / Número de municipios atendidos (Programado))*100</t>
  </si>
  <si>
    <t xml:space="preserve">Reporte de asistencia técnica a los municipios. Informes de actividades de la Secretaría Ejecutiva del Sistema Estatal Anticorrupción, Subdirección de Coordinación Interinstitucional Municipal, 2024. https://sesaj.org/informesSESAJ
</t>
  </si>
  <si>
    <t>https://www.seajal.org/comite-coordinador/programa-de-trabajo/informes/</t>
  </si>
  <si>
    <t>Gabriel Alejandro Corona Ojeda</t>
  </si>
  <si>
    <t xml:space="preserve">Subdirector de Coordinación Interinstitucional Municipal </t>
  </si>
  <si>
    <t>gabriel.corona@sesaj.org</t>
  </si>
  <si>
    <t>926_F1-07_2</t>
  </si>
  <si>
    <t>Asistencia técnica para la instrumentación y ejecución de los acuerdos, recomendaciones y otras vinculaciones del Sistema Estatal Anticorrupción de Jalisco para los entes públicos estatales</t>
  </si>
  <si>
    <t>Informe de acompañamiento y asistencia a los entes públicos estatales. Informes de actividades de la Secretaría Ejecutiva del Sistema Estatal Anticorrupción, Subdirección de Coordinación Interinstitucional Estatal, 2024. https://www.seajal.org/informes/</t>
  </si>
  <si>
    <t>El Comité Coordinador emite recomendaciones derivadas de los acuerdos tomados en las sesiones de órgano colegiado.</t>
  </si>
  <si>
    <t>Total de entes públicos estatales a los que se les brinda asistencia técnica</t>
  </si>
  <si>
    <t xml:space="preserve">Este indicador mide el número de acciones de asistencia, acompañamiento y asesoría técnica brindada a los entes públicos estatales. </t>
  </si>
  <si>
    <t>(Número acciones de asistencia técnica brindada (Realizado) / Número acciones de asistencia técnica brindada (Programado))*100</t>
  </si>
  <si>
    <t>Ricardo Alfonso De Alba Moreno</t>
  </si>
  <si>
    <t>Subdirector de Coordinación Interinstitucional Estatal</t>
  </si>
  <si>
    <t>ricardo.dealba@sesaj.org</t>
  </si>
  <si>
    <t>926_F1-1</t>
  </si>
  <si>
    <t xml:space="preserve">Mecanismos propuestos para la coordinación entre las distintas autoridades de todos los órdenes de gobierno y sociedad civil en materia anticorrupción </t>
  </si>
  <si>
    <t>Programa de Trabajo Anual del Comité Coordinador. Subdirección de Diseño, Seguimiento y Evaluación de Políticas Públicas. 2023 https://sesaj.org/Programadetrabajo  Informe Anual de Actividades del Comité Coordinador 2022-2023. Subdirección de Diseño, Seguimiento y Evaluación de Políticas Públicas. 2023. https://sesaj.org/informes</t>
  </si>
  <si>
    <t>El Comité Coordinador sesiona en tiempo y forma revisar y, en su caso, aprobar los mecanismos para coordinación interinstitucional</t>
  </si>
  <si>
    <t>Porcentaje de mecanismos implementados para la coordinación entre autoridades y/o sociedad civil</t>
  </si>
  <si>
    <t>Este indicador mide los mecanismos para la coordinación entre las autoridades en materia anticorrupción, tales como  la integración del Programa de Trabajo Anual del Comité Coordinador, su anteproyecto de informe y el Programa de Trabajo Anual de la SESAJ</t>
  </si>
  <si>
    <t>(Mecanismos para coordinación entre autoridades y/o sociedad civil aprobados por el Comité Coordinador/Mecanismos para coordinación entre autoridades y/o sociedad civil implementados)*100</t>
  </si>
  <si>
    <t>Reporte de avances en la integración de la Propuesta de Programa de Trabajo Anual (PTA) del Comité Coordinador. Reporte de avances en la elaboración del anteproyecto del Informe Anual de Actividades del Comité Coordinador. Informes de actividades de la Secretaría Ejecutiva del Sistema Estatal Anticorrupción, Subdirección de Diseño, Seguimiento y Evaluación, 2024. https://www.seajal.org/comite-coordinador/programa-de-trabajo/informes/</t>
  </si>
  <si>
    <t xml:space="preserve">El indicador puede ser consultado por cualquier persona interesada en la información. </t>
  </si>
  <si>
    <t>926_F2-02-1</t>
  </si>
  <si>
    <t>Actualización del contenido del micrositio para la Interconexión con la Plataforma Digital Nacional</t>
  </si>
  <si>
    <t>Micrositio con información actualizada trimestralmente sobre el estado actual de la interconexión de Jalisco con la Plataforma Digital Nacional. Dirección  de Tecnologías y Plataformas. 2022. https://sesaj.org/tableropdn</t>
  </si>
  <si>
    <t>Se cuenta con criterios establecidos de la Plataforma Digital Nacional que permiten la actualización de los insumos para la interconexión de Jalisco</t>
  </si>
  <si>
    <t>Total de actualizaciones del micrositio de interconexión</t>
  </si>
  <si>
    <t>Este indicador evalúa la existencia de un mecanismo de comunicación e intercambio de información con el público interesado sobre el estado que guarda la interconexión de Jalisco con la Plataforma Digital Nacional</t>
  </si>
  <si>
    <t>(Número de actualizaciones del micrositio de interconexión (Realizado) / Número de actualizaciones del micrositio de interconexión (Programado))*100</t>
  </si>
  <si>
    <t>Reporte de estadísticas sobre el estado actual de la interconexión de Jalisco con la Plataforma Digital Nacional. Dirección de Tecnologías y Plataformas. Informes de Actividades de la Secretaría Ejecutiva del Sistema Estatal Anticorrupción. 2024. https://www.seajal.org/informes/</t>
  </si>
  <si>
    <t>José Salvador Hinojosa Valadez</t>
  </si>
  <si>
    <t>Subdirector de Desarrollo de Sistemas y Soluciones</t>
  </si>
  <si>
    <t>salvador.hinojosa@sesaj.org</t>
  </si>
  <si>
    <t>926_F2-08-1</t>
  </si>
  <si>
    <t>Apoyo a los entes públicos de Jalisco, en la puesta a punto e interoperabilidad de sus Sistemas con la Plataforma Digital Nacional</t>
  </si>
  <si>
    <t>Reporte de solicitudes atendidas. Dirección de Tecnologías y Plataformas. Informes de Actividades de la Secretaría Ejecutiva del Sistema Estatal Anticorrupción. 2023. https://sesaj.org/informesSESAJ</t>
  </si>
  <si>
    <t>Los entes públicos de Jalisco solicitan apoyo técnico con la puesta a punto e interconexión con la PDN de sus Sistemas de Declaraciones</t>
  </si>
  <si>
    <t xml:space="preserve">Porcentaje de solicitudes de apoyo técnico atendidas </t>
  </si>
  <si>
    <t xml:space="preserve">Este indicador mide el apoyo técnico atendido a los entes públicos de Jalisco cumpliendo un acuerdo de nivel de servicio previamente establecido, lo cual facilita, promueve y contribuye con la interoperabilidad de los sistemas locales con la Plataforma Digital Nacional. </t>
  </si>
  <si>
    <t>(Número de solicitudes de apoyo técnico (Realizado) / Número de solicitudes de apoyo técnico (Programado))*100</t>
  </si>
  <si>
    <t>Informe de solicitudes atendidas. Dirección de Tecnologías y Plataformas. 2023.</t>
  </si>
  <si>
    <t>926_F2-1</t>
  </si>
  <si>
    <t>Herramientas tecnológicas desarrolladas para el intercambio y consulta de datos anticorrupción entre autoridades y/o  ciudadanía</t>
  </si>
  <si>
    <t>Mercado Digital Anticorrupción, Secretaría Ejecutiva del Sistema Nacional Anticorrupción,2023 https://mda.plataformadigitalnacional.org/   Sistema  SiDECLARA SESAJ, Dirección de Tecnologías y Plataformas; 2023 https://seajal.org/declaraciones/login/</t>
  </si>
  <si>
    <t>Existe consolidación en la Plataforma Digital Nacional y se establecen las especificaciones técnicas para el resto de herramientas digitales</t>
  </si>
  <si>
    <t>Porcentaje de herramientas tecnológicas desarrolladas</t>
  </si>
  <si>
    <t>Este indicador mide el seguimiento y actualización de los insumos técnicos, aplicaciones, sistemas o herramientas informáticas para la interconexión e interoperabilidad con la Plataforma Digital Nacional</t>
  </si>
  <si>
    <t>(Módulos de la Plataforma Digital Nacional operando en Jalisco/Módulo de la Plataforma Digital Nacional habilitados para su operación)</t>
  </si>
  <si>
    <t>Reporte de avances en el seguimiento y actualización de los insumos, aplicaciones o herramientas informáticas. Dirección de Tecnologías y Plataformas. 2023. Informes de Actividades de la Secretaría Ejecutiva del Sistema Estatal Anticorrupción. https://www.seajal.org/informes/</t>
  </si>
  <si>
    <t>La redacción del indicador permite que sea entendido por personas ajenas al programa además mide aspectos del objetivo. Se cuenta con recursos suficientes para su consecución, su evolución puede ser medible y cuenta con instrumentos que permiten evaluar su desempeño.</t>
  </si>
  <si>
    <t>Miguel Ángel Juárez Tello</t>
  </si>
  <si>
    <t>Director de Tecnologías y Plataformas</t>
  </si>
  <si>
    <t>miguel.juarez@sesaj.org</t>
  </si>
  <si>
    <t>926_F3-04_2</t>
  </si>
  <si>
    <t>Desarrollo de acciones formativas para la promoción de la PEAJAL y los Programas MI-PEAJAL</t>
  </si>
  <si>
    <t>Informes de actividades de la Secretaría Ejecutiva del Sistema Estatal Anticorrupción, Subdirección de Coordinación Interinstitucional Estatal, 2023. https://www.seajal.org/informes/</t>
  </si>
  <si>
    <t>Los servidores públicos de las dependencias del Estado de Jalisco participan en las capacitaciones a las que son convocados.</t>
  </si>
  <si>
    <t>Total de acciones formativas ejecutadas para la promoción de la PEAJAL</t>
  </si>
  <si>
    <t>Este indicador mide el total de acciones formativas ejecutadas con el finalidad de fortalecer las capacidades profesionales de las personas servidoras públicas del Organismo.</t>
  </si>
  <si>
    <t>(Número de acciones formativas ejecutadas (Realizado) / Número de acciones formativas ejecutadas (Programado))*100</t>
  </si>
  <si>
    <t>Programa Anual de Capacitación. Subdirección de Diseño Curricular. 2023</t>
  </si>
  <si>
    <t>Blanca Fátima del Rosario Hernández Morales</t>
  </si>
  <si>
    <t>Subdirectora de Diseño Curricular</t>
  </si>
  <si>
    <t>fatima.hernandez@sesaj.org</t>
  </si>
  <si>
    <t>926_F3-05_2</t>
  </si>
  <si>
    <t>Acciones de implementación y seguimiento a los Programas Institucionales Anticorrupción de los entes públicos del Estado de Jalisco.</t>
  </si>
  <si>
    <t>Informes de actividades de la Secretaría Ejecutiva del Sistema Estatal Anticorrupción, Subdirección de Coordinación Interinstitucional Estatal, 2024. https://www.seajal.org/informes/</t>
  </si>
  <si>
    <t>Los entes públicos estatales y municipales se interesan en participar en las actividades de implementación de los programas MI-PEAJAL</t>
  </si>
  <si>
    <t>Total de acciones para la implementación y seguimiento de los Programas Institucionales Anticorrupción</t>
  </si>
  <si>
    <t>Este indicador mide el número de acciones elaboradas y ejecutadas para brindar acompañamiento y seguimiento a la implementación de los Programas Institucionales Anticorrupción</t>
  </si>
  <si>
    <t>(Número de de acciones de para la implementación y seguimiento (Realizado) / Número de de acciones de para la implementación y seguimiento (Programado))*100</t>
  </si>
  <si>
    <t xml:space="preserve">Informes de actividades de la Secretaría Ejecutiva del Sistema Estatal Anticorrupción, Subdirección de Coordinación Interinstitucional Estatal, Subdirección de Coordinación Interinstitucional Municipal y Subdirección de Diseño, Seguimiento y Evaluación de Políticas Públicas, 2024. https://www.seajal.org/informes/
</t>
  </si>
  <si>
    <t>926_F3-1</t>
  </si>
  <si>
    <t>Propuestas de proyectos eficaces desarrolladas para la implementación de la Política Estatal Anticorrupción</t>
  </si>
  <si>
    <t>Informe de avances en la implementación de la Política Estatal Anticorrupción de Jalisco. Subdirección de Coordinación Interinstitucional. 2023    Proyecto de Presupuesto de Egresos: Anexo presupuestal Corrupción e Impunidad del Plan Estatal de Gobernanza y Desarrollo de Jalisco. Secretaría de la Hacienda Pública. Noviembre de 2023. https://presupuestociudadano.jalisco.gob.mx/presupuesto</t>
  </si>
  <si>
    <t>Los entes públicos se involucran en la implementación de los Programas MI-PEAJAL</t>
  </si>
  <si>
    <t>Porcentaje de proyectos ejecutados para la implementación de la Política Estatal y los Programas Marco de Implementción</t>
  </si>
  <si>
    <t>Este indicador mide proyectos para la implementación de la Política Estatal Anticorrupción y los Programas Marco de Implementación, tales como el seguimiento de las estrategias y líneas de acción adoptadas por los entes públicos de Jalisco en su Programa Institucional Anticorrupción.</t>
  </si>
  <si>
    <t>(Número de ejes de la Política Estatal Anticorrupción de Jalisco aprobados por el Comité Coordinador/Número de ejes implementados por los entes públicos de Jalisco)*100</t>
  </si>
  <si>
    <t>Informe de Actividades de la Secretaría Ejecutiva del Sistema Estatal Anticorrupción de Jalisco. 2023. 
https://www.seajal.org/informes/</t>
  </si>
  <si>
    <t>La redacción del indicador permite que sea entendido por personas ajenas al programa además mide aspectos del objetivo. Se cuenta con recursos suficientes para su consecución, su evolución puede ser medible y cuenta con instrumentos que permiten evaluar su desempeño</t>
  </si>
  <si>
    <t>Directora de Coordinación Interinstitucional</t>
  </si>
  <si>
    <t>926_F6-03_2</t>
  </si>
  <si>
    <t>Acciones para propiciar la discusión y el diálogo del seguimiento y la evaluación de la PEAJAL y los Programas MI-PEAJAL</t>
  </si>
  <si>
    <t>Informe de Actividades de la Secretaría Ejecutiva del Sistema Estatal Anticorrupción 2024, Subdirección de Diseño, Seguimiento y Evaluación de Políticas Públicas. https://www.seajal.org/informes/</t>
  </si>
  <si>
    <t>El Comité Coordinador sesiona en el año para revisar y, en su caso, aprobar la propuesta de indicadores a nivel estrategia de los Programas Marco de Implementación</t>
  </si>
  <si>
    <t>Total de acciones para la discusión y el diálogo</t>
  </si>
  <si>
    <t xml:space="preserve">Este indicador mide las acciones realizadas para propiciar el diálogo y la discusión entre las personas servidoras públicas y los diversos actores de la sociedad, con la finalidad de identificar los retos y avances en materia de seguimiento y evaluación. </t>
  </si>
  <si>
    <t>(Número de acciones para propiciar el diálogo y la discusión (Realizado) / Número de propuestas de proyectos de indicadores de avance de implementación (Programado))*100</t>
  </si>
  <si>
    <t>Informes de actividades de la Secretaría Ejecutiva del Sistema Estatal Anticorrupción, Subdirección de Diseño, Seguimiento y Evaluación de Políticas Públicas, 2023. https://www.seajal.org/informes/</t>
  </si>
  <si>
    <t>926_F6-09_2</t>
  </si>
  <si>
    <t>Acciones para fortalecer el seguimiento y la evaluación de la PEAJAL y los Programas MI-PEAJAL</t>
  </si>
  <si>
    <t>Informes de actividades de la Secretaría Ejecutiva del Sistema Estatal Anticorrupción, Subdirección de Diseño, Seguimiento y Evaluación de Políticas Pública, 2024. https://www.seajal.org/informes/</t>
  </si>
  <si>
    <t>Las participantes participantes en las acciones responden a la convocatoria emitidad por la SESAJ.</t>
  </si>
  <si>
    <t>Total de acciones para fortalecer el seguimiento y la evaluación</t>
  </si>
  <si>
    <t>Este indicador mide las acciones ejecutadas para fortalecer el seguimiento y evaluación de la PEAJAL y los Programas MI-PEAJAL, en la que participarán diversos actores de la sociedad civil, academia y sector privado.</t>
  </si>
  <si>
    <t>(Número de acciones para fortalecer el seguimiento y la evaluación (Realizado) / Número de acciones para fortalecer el seguimiento y la evaluación (Programado))*100</t>
  </si>
  <si>
    <t>Informes de actividades de la Secretaría Ejecutiva del Sistema Estatal Anticorrupción, Subdirección de Diseño, Seguimiento y Evaluación de Políticas Públicas. 2024.  https://www.seajal.org/informes/</t>
  </si>
  <si>
    <t>926_F6-1</t>
  </si>
  <si>
    <t>Instrumentos de seguimiento y evaluación propuestos sobre los avances y retrocesos de la política, y en su caso, sus programas anticorrupción.</t>
  </si>
  <si>
    <t>Reporte de avances del desarrollo de la propuesta de Sistema Informático de Seguimiento y Evaluación de las Políticas Anticorrupción del Estado de Jalisco. Subdirección de Diseño, Seguimiento y Evaluación. Informes de Actividades de la Secretaría Ejecutiva del Sistema Estatal Anticorrupción. 2023. https://sesaj.org/informesSESAJ</t>
  </si>
  <si>
    <t>El Comité Coordinador aprueba los Programas Marco de Implementación</t>
  </si>
  <si>
    <t>Porcentaje de módulos del Sistema Informático de Seguimiento y Evaluación de las Política Estatal Anticorrupción de Jalisco</t>
  </si>
  <si>
    <t>Este indicador mide el desarrollo de la propuesta de Sistema Informático de Seguimiento y Evaluación de la Política Anticorrupción del Estado de Jalisco</t>
  </si>
  <si>
    <t>(Número de módulos desarrollados del Sistema Informático de Seguimiento y Evaluación de la Política Estatal Anticorrupción de Jalisco/Número de módulos habilitados para la operación del Sistema Informático de Seguimiento y Evaluación de la Política Estatal Anticorrupción de Jalisco)*100</t>
  </si>
  <si>
    <t>Informes trimestrales de la SESAJ 
https://www.seajal.org/informes/</t>
  </si>
  <si>
    <t>Capturar avance 4to trimestre</t>
  </si>
  <si>
    <t>Meta Anual</t>
  </si>
  <si>
    <t>Nota SHP</t>
  </si>
  <si>
    <t>Los indicadores de valor presente se toma el calendario del ultimo mes capturado del trimestre (ejem. Siun indicador calendarizado Nov. Oct. Y Dic. Se toma el valor de diciembre para el porcentaje de avance</t>
  </si>
  <si>
    <t>Avances cierre</t>
  </si>
  <si>
    <t>Porcentaje avance cierre</t>
  </si>
  <si>
    <t>Semáforo avance cierre</t>
  </si>
  <si>
    <t>Nota Técnica 4to trimestre</t>
  </si>
  <si>
    <t>Calendarización acumulado anual</t>
  </si>
  <si>
    <t>Porcentaje avance del 4to trimestre</t>
  </si>
  <si>
    <t>Avances Cierre</t>
  </si>
  <si>
    <t>No hay calendarización en el 4to trimestre, indicador cuya avance al cierre no tendra información por el tipo de acumulación</t>
  </si>
  <si>
    <t>concatenado UR</t>
  </si>
  <si>
    <t>*Las calendarizaciones en "0" es importante capturarlas en las columnas de informes, ya que solamente se tomara esa información para importar al SEGR, al omitir el dato de 0 es posible que se vea afectado el avance.</t>
  </si>
  <si>
    <t>Las sesiones ordinarias de órganos colegiados cambiaron de meta trimestral pero se cumple con la meta anual programada.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</si>
</sst>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theme="1"/>
      <name val="Calibri"/>
      <family val="2"/>
      <scheme val="minor"/>
    </font>
    <font>
      <b/>
      <sz val="11"/>
      <color rgb="FF000000"/>
      <name val="Calibri"/>
      <family val="2"/>
      <scheme val="minor"/>
    </font>
    <font>
      <b/>
      <sz val="11"/>
      <color rgb="FF000000"/>
      <name val="Calibri"/>
      <family val="2"/>
      <scheme val="minor"/>
    </font>
    <font>
      <sz val="11"/>
      <color rgb="FF000000"/>
      <name val="Calibri"/>
      <family val="2"/>
      <scheme val="minor"/>
    </font>
    <font>
      <sz val="18"/>
      <color theme="1"/>
      <name val="Calibri"/>
      <family val="2"/>
      <scheme val="minor"/>
    </font>
    <font>
      <sz val="11"/>
      <color theme="1"/>
      <name val="Calibri"/>
      <family val="2"/>
      <scheme val="minor"/>
    </font>
  </fonts>
  <fills count="12">
    <fill>
      <patternFill patternType="none"/>
    </fill>
    <fill>
      <patternFill patternType="gray125"/>
    </fill>
    <fill>
      <patternFill patternType="solid">
        <fgColor rgb="FF8C8B8B"/>
        <bgColor indexed="64"/>
      </patternFill>
    </fill>
    <fill>
      <patternFill patternType="solid">
        <fgColor rgb="FFFFFFFF"/>
        <bgColor indexed="64"/>
      </patternFill>
    </fill>
    <fill>
      <patternFill patternType="solid">
        <fgColor rgb="FF008000"/>
        <bgColor indexed="64"/>
      </patternFill>
    </fill>
    <fill>
      <patternFill patternType="solid">
        <fgColor rgb="FFFFFFFF"/>
        <bgColor indexed="64"/>
      </patternFill>
    </fill>
    <fill>
      <patternFill patternType="solid">
        <fgColor rgb="FFFF00FF"/>
        <bgColor indexed="64"/>
      </patternFill>
    </fill>
    <fill>
      <patternFill patternType="solid">
        <fgColor rgb="FFFFFF00"/>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rgb="FFFFC000"/>
        <bgColor indexed="64"/>
      </patternFill>
    </fill>
    <fill>
      <patternFill patternType="solid">
        <fgColor rgb="FF00B05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s>
  <cellStyleXfs count="3">
    <xf numFmtId="0" fontId="0" fillId="0" borderId="0"/>
    <xf numFmtId="9" fontId="5" fillId="0" borderId="0" applyFont="0" applyFill="0" applyBorder="0" applyAlignment="0" applyProtection="0"/>
    <xf numFmtId="43" fontId="5" fillId="0" borderId="0" applyFont="0" applyFill="0" applyBorder="0" applyAlignment="0" applyProtection="0"/>
  </cellStyleXfs>
  <cellXfs count="36">
    <xf numFmtId="0" fontId="0" fillId="0" borderId="0" xfId="0"/>
    <xf numFmtId="0" fontId="0" fillId="3" borderId="1" xfId="0" applyFill="1" applyBorder="1" applyAlignment="1">
      <alignment horizontal="left" vertical="center"/>
    </xf>
    <xf numFmtId="4" fontId="0" fillId="3" borderId="1" xfId="0" applyNumberFormat="1" applyFill="1" applyBorder="1" applyAlignment="1">
      <alignment horizontal="left"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0" fillId="0" borderId="0" xfId="0" applyAlignment="1">
      <alignment wrapText="1"/>
    </xf>
    <xf numFmtId="0" fontId="0" fillId="0" borderId="1" xfId="0" applyBorder="1" applyAlignment="1">
      <alignment wrapText="1"/>
    </xf>
    <xf numFmtId="0" fontId="0" fillId="0" borderId="0" xfId="0" applyAlignment="1">
      <alignment horizontal="center" vertical="center" wrapText="1"/>
    </xf>
    <xf numFmtId="0" fontId="0" fillId="0" borderId="0" xfId="0" applyAlignment="1">
      <alignment horizontal="center"/>
    </xf>
    <xf numFmtId="0" fontId="0" fillId="3" borderId="1" xfId="0" applyFill="1" applyBorder="1" applyAlignment="1">
      <alignment horizontal="center" vertical="center"/>
    </xf>
    <xf numFmtId="0" fontId="0" fillId="3" borderId="1" xfId="0" applyFill="1" applyBorder="1" applyAlignment="1" applyProtection="1">
      <alignment horizontal="center" vertical="center"/>
      <protection locked="0"/>
    </xf>
    <xf numFmtId="0" fontId="0" fillId="3" borderId="1" xfId="0" applyFill="1" applyBorder="1" applyAlignment="1">
      <alignment horizontal="left" vertical="center" wrapText="1"/>
    </xf>
    <xf numFmtId="0" fontId="3" fillId="3" borderId="1" xfId="0" applyFont="1" applyFill="1" applyBorder="1" applyAlignment="1">
      <alignment horizontal="center" vertical="center"/>
    </xf>
    <xf numFmtId="0" fontId="0" fillId="3" borderId="2" xfId="0" applyFill="1" applyBorder="1" applyAlignment="1">
      <alignment horizontal="center" vertical="center"/>
    </xf>
    <xf numFmtId="9" fontId="0" fillId="3" borderId="3" xfId="1" applyFont="1" applyFill="1" applyBorder="1" applyAlignment="1">
      <alignment horizontal="center" vertical="center"/>
    </xf>
    <xf numFmtId="43" fontId="0" fillId="0" borderId="0" xfId="2" applyFont="1" applyAlignment="1">
      <alignment horizontal="center" vertical="center"/>
    </xf>
    <xf numFmtId="0" fontId="0" fillId="0" borderId="1" xfId="2" applyNumberFormat="1" applyFont="1" applyBorder="1" applyAlignment="1">
      <alignment horizontal="center" vertical="center"/>
    </xf>
    <xf numFmtId="9" fontId="0" fillId="0" borderId="0" xfId="1" applyFont="1" applyAlignment="1">
      <alignment horizontal="center" vertical="center" wrapText="1"/>
    </xf>
    <xf numFmtId="9" fontId="0" fillId="0" borderId="2" xfId="1" applyFont="1" applyBorder="1" applyAlignment="1">
      <alignment horizontal="center" vertical="center" wrapText="1"/>
    </xf>
    <xf numFmtId="0" fontId="0" fillId="0" borderId="0" xfId="0" applyAlignment="1">
      <alignment horizontal="center" vertical="center"/>
    </xf>
    <xf numFmtId="9" fontId="0" fillId="0" borderId="2" xfId="0" applyNumberFormat="1" applyBorder="1" applyAlignment="1">
      <alignment horizontal="center" vertical="center" wrapText="1"/>
    </xf>
    <xf numFmtId="43" fontId="1" fillId="10" borderId="1" xfId="2"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9" fontId="1" fillId="9" borderId="1" xfId="1" applyFont="1" applyFill="1" applyBorder="1" applyAlignment="1">
      <alignment horizontal="center" vertical="center" wrapText="1"/>
    </xf>
    <xf numFmtId="0" fontId="1" fillId="10" borderId="1" xfId="0" applyFont="1" applyFill="1" applyBorder="1" applyAlignment="1">
      <alignment horizontal="center" vertical="center" wrapText="1"/>
    </xf>
    <xf numFmtId="0" fontId="0" fillId="0" borderId="1" xfId="0" applyBorder="1" applyAlignment="1" applyProtection="1">
      <alignment wrapText="1"/>
      <protection locked="0"/>
    </xf>
    <xf numFmtId="0" fontId="0" fillId="3" borderId="2" xfId="0" applyFill="1" applyBorder="1" applyAlignment="1" applyProtection="1">
      <alignment horizontal="center" vertical="center"/>
      <protection locked="0"/>
    </xf>
    <xf numFmtId="0" fontId="4" fillId="0" borderId="0" xfId="0" applyFont="1" applyAlignment="1">
      <alignment horizontal="center"/>
    </xf>
    <xf numFmtId="0" fontId="0" fillId="0" borderId="1" xfId="0" applyBorder="1" applyAlignment="1">
      <alignment horizontal="center" vertical="center"/>
    </xf>
    <xf numFmtId="0" fontId="4" fillId="0" borderId="5" xfId="0" applyFont="1" applyBorder="1" applyAlignment="1">
      <alignment horizontal="left" wrapText="1"/>
    </xf>
    <xf numFmtId="0" fontId="4" fillId="0" borderId="6" xfId="0" applyFont="1" applyBorder="1" applyAlignment="1">
      <alignment horizontal="left" wrapText="1"/>
    </xf>
    <xf numFmtId="0" fontId="4" fillId="11" borderId="0" xfId="0" applyFont="1" applyFill="1" applyAlignment="1">
      <alignment horizontal="center"/>
    </xf>
    <xf numFmtId="0" fontId="4" fillId="7" borderId="4" xfId="0" applyFont="1" applyFill="1" applyBorder="1" applyAlignment="1">
      <alignment horizontal="center"/>
    </xf>
    <xf numFmtId="0" fontId="4" fillId="7" borderId="0" xfId="0" applyFont="1" applyFill="1" applyAlignment="1">
      <alignment horizontal="center"/>
    </xf>
  </cellXfs>
  <cellStyles count="3">
    <cellStyle name="Millares" xfId="2" builtinId="3"/>
    <cellStyle name="Normal" xfId="0" builtinId="0"/>
    <cellStyle name="Porcentaje" xfId="1" builtinId="5"/>
  </cellStyles>
  <dxfs count="4">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color theme="7" tint="-0.24994659260841701"/>
      </font>
      <fill>
        <patternFill>
          <bgColor theme="7"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presupuestociudadano.jalisco.gob.mx/Sid/reporte_avance/6080/cuarto/2022" TargetMode="External"/><Relationship Id="rId21" Type="http://schemas.openxmlformats.org/officeDocument/2006/relationships/hyperlink" Target="https://drive.google.com/drive/folders/1F_X1EH9LynCF9RHdN4VY_XHYEXOQIWaJ" TargetMode="External"/><Relationship Id="rId42" Type="http://schemas.openxmlformats.org/officeDocument/2006/relationships/hyperlink" Target="https://cgpe.udg.mx/informacion-institucional/tableros-institucionales/estadisticas-estrategicas" TargetMode="External"/><Relationship Id="rId47" Type="http://schemas.openxmlformats.org/officeDocument/2006/relationships/hyperlink" Target="https://cgpe.udg.mx/informacion-institucional/tableros-institucionales/estadisticas-estrategicas" TargetMode="External"/><Relationship Id="rId63" Type="http://schemas.openxmlformats.org/officeDocument/2006/relationships/hyperlink" Target="https://transparencia.jalisco.gob.mx/informacion_tematica/1" TargetMode="External"/><Relationship Id="rId68" Type="http://schemas.openxmlformats.org/officeDocument/2006/relationships/hyperlink" Target="https://programas.app.jalisco.gob.mx/programas/panel/programa/302%20%20%20%20%20%20%20%20%20%20/2023" TargetMode="External"/><Relationship Id="rId7" Type="http://schemas.openxmlformats.org/officeDocument/2006/relationships/hyperlink" Target="https://drive.google.com/drive/folders/1Ogk4xYHNoSWktX-6_OZMDi5iS7kMyNiK" TargetMode="External"/><Relationship Id="rId2" Type="http://schemas.openxmlformats.org/officeDocument/2006/relationships/hyperlink" Target="https://drive.google.com/drive/folders/1CO8Zj3z8w7jLt41l967ywJRFp7Hha4ke" TargetMode="External"/><Relationship Id="rId16" Type="http://schemas.openxmlformats.org/officeDocument/2006/relationships/hyperlink" Target="https://drive.google.com/drive/folders/1z2h9HKCWJPOvztRaNDYr5NwcEHVs8LF2" TargetMode="External"/><Relationship Id="rId29" Type="http://schemas.openxmlformats.org/officeDocument/2006/relationships/hyperlink" Target="https://cgpe.udg.mx/informacion-institucional/tableros-institucionales/estadisticas-estrategicas" TargetMode="External"/><Relationship Id="rId11" Type="http://schemas.openxmlformats.org/officeDocument/2006/relationships/hyperlink" Target="https://drive.google.com/drive/folders/1p5mhOOdFYI4OeoGkNS0apW2e2IIVQ5df" TargetMode="External"/><Relationship Id="rId24" Type="http://schemas.openxmlformats.org/officeDocument/2006/relationships/hyperlink" Target="https://presupuestociudadano.jalisco.gob.mx/Sid/reporte_avance/6080/cuarto/2022" TargetMode="External"/><Relationship Id="rId32" Type="http://schemas.openxmlformats.org/officeDocument/2006/relationships/hyperlink" Target="https://cgpe.udg.mx/informacion-institucional/tableros-institucionales/estadisticas-estrategicas" TargetMode="External"/><Relationship Id="rId37" Type="http://schemas.openxmlformats.org/officeDocument/2006/relationships/hyperlink" Target="https://cgpe.udg.mx/informacion-institucional/tableros-institucionales/estadisticas-estrategicas" TargetMode="External"/><Relationship Id="rId40" Type="http://schemas.openxmlformats.org/officeDocument/2006/relationships/hyperlink" Target="https://cgpe.udg.mx/informacion-institucional/tableros-institucionales/estadisticas-estrategicas" TargetMode="External"/><Relationship Id="rId45" Type="http://schemas.openxmlformats.org/officeDocument/2006/relationships/hyperlink" Target="https://cgpe.udg.mx/informacion-institucional/tableros-institucionales/estadisticas-estrategicas" TargetMode="External"/><Relationship Id="rId53" Type="http://schemas.openxmlformats.org/officeDocument/2006/relationships/hyperlink" Target="http://transparencia.info.jalisco.gob.mx/transparencia/organismo/312;" TargetMode="External"/><Relationship Id="rId58" Type="http://schemas.openxmlformats.org/officeDocument/2006/relationships/hyperlink" Target="https://siop.jalisco.gob.mx/content/fondereg-2023" TargetMode="External"/><Relationship Id="rId66" Type="http://schemas.openxmlformats.org/officeDocument/2006/relationships/hyperlink" Target="https://semadet.jalisco.gob.mx/medio-ambiente/calidad-del-aire%20y%20Publicaci&#243;n%20en%20Periodico%20Oficial%20del%20Estado%20de%20Jalisco%202024,%20&#193;rea%20responsable:%20Direcci&#243;n%20General%20de%20la%20Calidad%20del%20Aire." TargetMode="External"/><Relationship Id="rId5" Type="http://schemas.openxmlformats.org/officeDocument/2006/relationships/hyperlink" Target="https://drive.google.com/drive/folders/1q0kqMBdlxxR94wvJlJcu1mtj59pgppLF" TargetMode="External"/><Relationship Id="rId61" Type="http://schemas.openxmlformats.org/officeDocument/2006/relationships/hyperlink" Target="https://siop.jalisco.gob.mx/content/fondereg-2023" TargetMode="External"/><Relationship Id="rId19" Type="http://schemas.openxmlformats.org/officeDocument/2006/relationships/hyperlink" Target="https://drive.google.com/drive/folders/1F_X1EH9LynCF9RHdN4VY_XHYEXOQIWaJ" TargetMode="External"/><Relationship Id="rId14" Type="http://schemas.openxmlformats.org/officeDocument/2006/relationships/hyperlink" Target="https://drive.google.com/drive/folders/1VO9kfZH4UkLiWRWoDfvz7bJxcw4NcBgs" TargetMode="External"/><Relationship Id="rId22" Type="http://schemas.openxmlformats.org/officeDocument/2006/relationships/hyperlink" Target="https://www.seajal.org/comite-coordinador/programa-de-trabajo/informes/" TargetMode="External"/><Relationship Id="rId27" Type="http://schemas.openxmlformats.org/officeDocument/2006/relationships/hyperlink" Target="https://cgpe.udg.mx/informacion-institucional/tableros-institucionales/estadisticas-estrategicas" TargetMode="External"/><Relationship Id="rId30" Type="http://schemas.openxmlformats.org/officeDocument/2006/relationships/hyperlink" Target="https://cgpe.udg.mx/informacion-institucional/tableros-institucionales/estadisticas-estrategicas" TargetMode="External"/><Relationship Id="rId35" Type="http://schemas.openxmlformats.org/officeDocument/2006/relationships/hyperlink" Target="https://cgpe.udg.mx/informacion-institucional/tableros-institucionales/estadisticas-estrategicas" TargetMode="External"/><Relationship Id="rId43" Type="http://schemas.openxmlformats.org/officeDocument/2006/relationships/hyperlink" Target="https://cgpe.udg.mx/informacion-institucional/tableros-institucionales/estadisticas-estrategicas" TargetMode="External"/><Relationship Id="rId48" Type="http://schemas.openxmlformats.org/officeDocument/2006/relationships/hyperlink" Target="https://static1.squarespace.com/static/6148cc814957ab5ff0e98e85/t/64a34176b31656124a49c447/1688420726155/Malla+curricular+ECRO.pdf" TargetMode="External"/><Relationship Id="rId56" Type="http://schemas.openxmlformats.org/officeDocument/2006/relationships/hyperlink" Target="http://transparencia.info.jalisco.gob.mx/transparencia/organismo/312" TargetMode="External"/><Relationship Id="rId64" Type="http://schemas.openxmlformats.org/officeDocument/2006/relationships/hyperlink" Target="https://setrans.jalisco.gob.mx/contacto-setrans,%20informaci&#243;n%20generada%20y%20resguardada%20por%20la%20Direcci&#243;n%20General%20de%20Supervisi&#243;n%20al%20Transporte%20P&#250;blico" TargetMode="External"/><Relationship Id="rId69" Type="http://schemas.openxmlformats.org/officeDocument/2006/relationships/hyperlink" Target="https://www.transparenciapresupuestaria.gob.mx/en/PTP/EntidadesFederativas" TargetMode="External"/><Relationship Id="rId8" Type="http://schemas.openxmlformats.org/officeDocument/2006/relationships/hyperlink" Target="https://drive.google.com/drive/folders/13gj0rHbyfBluP3RMdA0aeGwgY-P920FQ" TargetMode="External"/><Relationship Id="rId51" Type="http://schemas.openxmlformats.org/officeDocument/2006/relationships/hyperlink" Target="http://transparencia.info.jalisco.gob.mx/transparencia/organismo/312;" TargetMode="External"/><Relationship Id="rId3" Type="http://schemas.openxmlformats.org/officeDocument/2006/relationships/hyperlink" Target="https://drive.google.com/drive/folders/1SJZyVWJUWdY-JnArHgiRakIPKIsQeNt2" TargetMode="External"/><Relationship Id="rId12" Type="http://schemas.openxmlformats.org/officeDocument/2006/relationships/hyperlink" Target="https://drive.google.com/drive/folders/1LV64NeDPCRgHgc9KTFplFf_vG7X2Iqz4" TargetMode="External"/><Relationship Id="rId17" Type="http://schemas.openxmlformats.org/officeDocument/2006/relationships/hyperlink" Target="https://drive.google.com/drive/folders/1CR59DpKTy8kAG458vDewV6o-pOQuYLpY" TargetMode="External"/><Relationship Id="rId25" Type="http://schemas.openxmlformats.org/officeDocument/2006/relationships/hyperlink" Target="https://presupuestociudadano.jalisco.gob.mx/Sid/reporte_avance/6080/cuarto/2022" TargetMode="External"/><Relationship Id="rId33" Type="http://schemas.openxmlformats.org/officeDocument/2006/relationships/hyperlink" Target="https://cgpe.udg.mx/informacion-institucional/tableros-institucionales/estadisticas-estrategicas" TargetMode="External"/><Relationship Id="rId38" Type="http://schemas.openxmlformats.org/officeDocument/2006/relationships/hyperlink" Target="https://cgpe.udg.mx/informacion-institucional/tableros-institucionales/estadisticas-estrategicas" TargetMode="External"/><Relationship Id="rId46" Type="http://schemas.openxmlformats.org/officeDocument/2006/relationships/hyperlink" Target="https://cgpe.udg.mx/informacion-institucional/tableros-institucionales/estadisticas-estrategicas" TargetMode="External"/><Relationship Id="rId59" Type="http://schemas.openxmlformats.org/officeDocument/2006/relationships/hyperlink" Target="https://siop.jalisco.gob.mx/content/fondereg-2023" TargetMode="External"/><Relationship Id="rId67" Type="http://schemas.openxmlformats.org/officeDocument/2006/relationships/hyperlink" Target="https://drive.google.com/drive/folders/1MgpHnHFAZttnUuPv8sCp2Ek7VsDQJNDW" TargetMode="External"/><Relationship Id="rId20" Type="http://schemas.openxmlformats.org/officeDocument/2006/relationships/hyperlink" Target="https://drive.google.com/drive/folders/1LV64NeDPCRgHgc9KTFplFf_vG7X2Iqz4" TargetMode="External"/><Relationship Id="rId41" Type="http://schemas.openxmlformats.org/officeDocument/2006/relationships/hyperlink" Target="https://cgpe.udg.mx/informacion-institucional/tableros-institucionales/estadisticas-estrategicas" TargetMode="External"/><Relationship Id="rId54" Type="http://schemas.openxmlformats.org/officeDocument/2006/relationships/hyperlink" Target="http://transparencia.info.jalisco.gob.mx/transparencia/organismo/312" TargetMode="External"/><Relationship Id="rId62" Type="http://schemas.openxmlformats.org/officeDocument/2006/relationships/hyperlink" Target="https://transparencia.jalisco.gob.mx/informacion_tematica/82/subseccion/84" TargetMode="External"/><Relationship Id="rId70" Type="http://schemas.openxmlformats.org/officeDocument/2006/relationships/printerSettings" Target="../printerSettings/printerSettings1.bin"/><Relationship Id="rId1" Type="http://schemas.openxmlformats.org/officeDocument/2006/relationships/hyperlink" Target="https://transparencia.jalisco.gob.mx/" TargetMode="External"/><Relationship Id="rId6" Type="http://schemas.openxmlformats.org/officeDocument/2006/relationships/hyperlink" Target="https://drive.google.com/drive/folders/1tikqxU7H-G4HJQAAXE3MDb204g1zI5zG" TargetMode="External"/><Relationship Id="rId15" Type="http://schemas.openxmlformats.org/officeDocument/2006/relationships/hyperlink" Target="https://drive.google.com/drive/folders/1tDRwFM1kq1ikh8_U_GMTc1bmXP8WzUlD" TargetMode="External"/><Relationship Id="rId23" Type="http://schemas.openxmlformats.org/officeDocument/2006/relationships/hyperlink" Target="https://www.seajal.org/comite-coordinador/programa-de-trabajo/informes/" TargetMode="External"/><Relationship Id="rId28" Type="http://schemas.openxmlformats.org/officeDocument/2006/relationships/hyperlink" Target="https://cgpe.udg.mx/informacion-institucional/tableros-institucionales/estadisticas-estrategicas" TargetMode="External"/><Relationship Id="rId36" Type="http://schemas.openxmlformats.org/officeDocument/2006/relationships/hyperlink" Target="https://cgpe.udg.mx/informacion-institucional/tableros-institucionales/estadisticas-estrategicas" TargetMode="External"/><Relationship Id="rId49" Type="http://schemas.openxmlformats.org/officeDocument/2006/relationships/hyperlink" Target="http://transparencia.info.jalisco.gob.mx/transparencia/organismo/312;" TargetMode="External"/><Relationship Id="rId57" Type="http://schemas.openxmlformats.org/officeDocument/2006/relationships/hyperlink" Target="http://168.255.120.70:8084/INEANumeros/" TargetMode="External"/><Relationship Id="rId10" Type="http://schemas.openxmlformats.org/officeDocument/2006/relationships/hyperlink" Target="https://drive.google.com/drive/folders/1EcIWyRJqeN6TYErQx1DnpEYP0xDkwnlF" TargetMode="External"/><Relationship Id="rId31" Type="http://schemas.openxmlformats.org/officeDocument/2006/relationships/hyperlink" Target="https://cgpe.udg.mx/informacion-institucional/tableros-institucionales/estadisticas-estrategicas" TargetMode="External"/><Relationship Id="rId44" Type="http://schemas.openxmlformats.org/officeDocument/2006/relationships/hyperlink" Target="https://cgpe.udg.mx/informacion-institucional/tableros-institucionales/estadisticas-estrategicas" TargetMode="External"/><Relationship Id="rId52" Type="http://schemas.openxmlformats.org/officeDocument/2006/relationships/hyperlink" Target="http://transparencia.info.jalisco.gob.mx/transparencia/organismo/312;" TargetMode="External"/><Relationship Id="rId60" Type="http://schemas.openxmlformats.org/officeDocument/2006/relationships/hyperlink" Target="https://siop.jalisco.gob.mx/content/fondereg-2023" TargetMode="External"/><Relationship Id="rId65" Type="http://schemas.openxmlformats.org/officeDocument/2006/relationships/hyperlink" Target="https://www.infomex.jalisco.org.mx/infomex.jalisco,%20informaci&#243;n%20generada%20y%20resguardada%20por%20la%20Direcci&#243;n%20de%20lo%20Contencioso" TargetMode="External"/><Relationship Id="rId4" Type="http://schemas.openxmlformats.org/officeDocument/2006/relationships/hyperlink" Target="https://drive.google.com/drive/folders/1Xjm9WXnKn5U-_8FR_T8nMjMzl4zj-YL5" TargetMode="External"/><Relationship Id="rId9" Type="http://schemas.openxmlformats.org/officeDocument/2006/relationships/hyperlink" Target="https://drive.google.com/drive/folders/1jV-_fwxT3BtpZCL3saH2h9pnbnvuWeuW" TargetMode="External"/><Relationship Id="rId13" Type="http://schemas.openxmlformats.org/officeDocument/2006/relationships/hyperlink" Target="https://drive.google.com/drive/folders/1F_X1EH9LynCF9RHdN4VY_XHYEXOQIWaJ" TargetMode="External"/><Relationship Id="rId18" Type="http://schemas.openxmlformats.org/officeDocument/2006/relationships/hyperlink" Target="https://drive.google.com/drive/folders/1LV64NeDPCRgHgc9KTFplFf_vG7X2Iqz4" TargetMode="External"/><Relationship Id="rId39" Type="http://schemas.openxmlformats.org/officeDocument/2006/relationships/hyperlink" Target="https://cgpe.udg.mx/informacion-institucional/tableros-institucionales/estadisticas-estrategicas" TargetMode="External"/><Relationship Id="rId34" Type="http://schemas.openxmlformats.org/officeDocument/2006/relationships/hyperlink" Target="https://cgpe.udg.mx/informacion-institucional/tableros-institucionales/estadisticas-estrategicas" TargetMode="External"/><Relationship Id="rId50" Type="http://schemas.openxmlformats.org/officeDocument/2006/relationships/hyperlink" Target="http://transparencia.info.jalisco.gob.mx/transparencia/organismo/312;" TargetMode="External"/><Relationship Id="rId55" Type="http://schemas.openxmlformats.org/officeDocument/2006/relationships/hyperlink" Target="http://transparencia.info.jalisco.gob.mx/transparencia/organismo/312;%20Reportes%20de%20los%20Responsables%20de%20cada%20Programa%20Educativo;%20Reportes%20de%20Control%20Escolar;%20Informes%20presentados%20a%20&#211;rgano%20de%20Gobier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E31"/>
  <sheetViews>
    <sheetView showGridLines="0" tabSelected="1" zoomScaleNormal="100" workbookViewId="0">
      <selection activeCell="AK25" sqref="AK25"/>
    </sheetView>
  </sheetViews>
  <sheetFormatPr baseColWidth="10" defaultColWidth="9.109375" defaultRowHeight="14.4" outlineLevelCol="2" x14ac:dyDescent="0.3"/>
  <cols>
    <col min="1" max="1" width="13.109375" customWidth="1"/>
    <col min="2" max="2" width="13" bestFit="1" customWidth="1"/>
    <col min="3" max="3" width="10.88671875" customWidth="1"/>
    <col min="4" max="4" width="19" customWidth="1"/>
    <col min="5" max="5" width="10.6640625" customWidth="1"/>
    <col min="6" max="6" width="22.33203125" customWidth="1"/>
    <col min="7" max="7" width="10.6640625" customWidth="1"/>
    <col min="8" max="8" width="25.6640625" customWidth="1"/>
    <col min="9" max="9" width="10.6640625" customWidth="1"/>
    <col min="10" max="10" width="25.6640625" customWidth="1"/>
    <col min="11" max="11" width="10.6640625" customWidth="1"/>
    <col min="12" max="12" width="25.6640625" customWidth="1"/>
    <col min="13" max="13" width="10.6640625" customWidth="1"/>
    <col min="14" max="14" width="25.6640625" customWidth="1"/>
    <col min="15" max="15" width="10.6640625" customWidth="1"/>
    <col min="16" max="16" width="25.6640625" customWidth="1"/>
    <col min="17" max="17" width="10.6640625" customWidth="1"/>
    <col min="18" max="18" width="25.6640625" customWidth="1"/>
    <col min="19" max="19" width="10.6640625" customWidth="1"/>
    <col min="20" max="20" width="25.6640625" customWidth="1"/>
    <col min="21" max="21" width="10.6640625" customWidth="1"/>
    <col min="22" max="22" width="45.6640625" customWidth="1"/>
    <col min="23" max="23" width="10.6640625" customWidth="1"/>
    <col min="24" max="26" width="20.6640625" customWidth="1"/>
    <col min="27" max="27" width="60.6640625" customWidth="1"/>
    <col min="28" max="29" width="10.6640625" customWidth="1"/>
    <col min="30" max="30" width="20.6640625" customWidth="1"/>
    <col min="31" max="31" width="80.6640625" customWidth="1"/>
    <col min="32" max="32" width="15.6640625" customWidth="1"/>
    <col min="33" max="33" width="20.6640625" customWidth="1"/>
    <col min="34" max="41" width="10.6640625" customWidth="1"/>
    <col min="42" max="42" width="60.6640625" customWidth="1"/>
    <col min="43" max="48" width="60.6640625" hidden="1" customWidth="1"/>
    <col min="49" max="49" width="10.6640625" hidden="1" customWidth="1"/>
    <col min="50" max="56" width="8.6640625" hidden="1" customWidth="1"/>
    <col min="57" max="57" width="14" hidden="1" customWidth="1"/>
    <col min="58" max="69" width="15.6640625" style="9" customWidth="1"/>
    <col min="70" max="78" width="15.6640625" hidden="1" customWidth="1" outlineLevel="1"/>
    <col min="79" max="79" width="10.6640625" hidden="1" customWidth="1" outlineLevel="2" collapsed="1"/>
    <col min="80" max="81" width="10.6640625" hidden="1" customWidth="1" outlineLevel="2"/>
    <col min="82" max="82" width="20.6640625" hidden="1" customWidth="1" outlineLevel="2"/>
    <col min="83" max="83" width="15.6640625" hidden="1" customWidth="1" outlineLevel="2"/>
    <col min="84" max="86" width="10.6640625" hidden="1" customWidth="1" outlineLevel="1"/>
    <col min="87" max="87" width="20.6640625" hidden="1" customWidth="1" outlineLevel="1"/>
    <col min="88" max="88" width="15.6640625" hidden="1" customWidth="1" outlineLevel="1"/>
    <col min="89" max="91" width="10.6640625" hidden="1" customWidth="1" outlineLevel="1"/>
    <col min="92" max="92" width="20.6640625" hidden="1" customWidth="1" outlineLevel="1"/>
    <col min="93" max="93" width="15.6640625" hidden="1" customWidth="1" outlineLevel="1"/>
    <col min="94" max="94" width="54.33203125" style="6" customWidth="1" collapsed="1"/>
    <col min="95" max="95" width="10" style="9" customWidth="1"/>
    <col min="96" max="96" width="14.6640625" customWidth="1"/>
    <col min="97" max="97" width="10.88671875" style="20" customWidth="1"/>
    <col min="98" max="98" width="11.33203125" style="20" customWidth="1"/>
    <col min="99" max="99" width="11.44140625" style="20" customWidth="1"/>
    <col min="100" max="101" width="15.6640625" style="20" hidden="1" customWidth="1"/>
    <col min="102" max="102" width="12.5546875" style="18" customWidth="1"/>
    <col min="103" max="103" width="10" style="6" customWidth="1"/>
    <col min="104" max="104" width="65.44140625" style="6" customWidth="1"/>
    <col min="105" max="105" width="71.6640625" style="6" customWidth="1"/>
    <col min="106" max="106" width="17.88671875" style="9" customWidth="1"/>
    <col min="107" max="107" width="10.88671875" style="16" customWidth="1"/>
    <col min="108" max="108" width="10.6640625" style="9" customWidth="1"/>
    <col min="109" max="109" width="15.6640625" style="9" customWidth="1"/>
  </cols>
  <sheetData>
    <row r="1" spans="1:109" ht="23.4" x14ac:dyDescent="0.45">
      <c r="CP1" s="34" t="s">
        <v>423</v>
      </c>
      <c r="CQ1" s="35"/>
      <c r="CR1" s="35"/>
      <c r="CS1" s="35"/>
      <c r="CT1" s="35"/>
      <c r="CU1" s="35"/>
      <c r="CV1" s="35"/>
      <c r="CW1" s="35"/>
      <c r="CX1" s="35"/>
      <c r="CY1" s="35"/>
      <c r="CZ1" s="35"/>
      <c r="DA1" s="35"/>
      <c r="DB1" s="33" t="s">
        <v>433</v>
      </c>
      <c r="DC1" s="33"/>
      <c r="DD1" s="33"/>
      <c r="DE1" s="33"/>
    </row>
    <row r="2" spans="1:109" ht="44.25" customHeight="1" x14ac:dyDescent="0.45">
      <c r="CP2" s="31" t="s">
        <v>436</v>
      </c>
      <c r="CQ2" s="32"/>
      <c r="CR2" s="32"/>
      <c r="CS2" s="32"/>
      <c r="CT2" s="32"/>
      <c r="CU2" s="32"/>
      <c r="CV2" s="32"/>
      <c r="CW2" s="32"/>
      <c r="CX2" s="32"/>
      <c r="CY2" s="32"/>
      <c r="CZ2" s="32"/>
      <c r="DA2" s="32"/>
      <c r="DB2" s="29"/>
      <c r="DC2" s="29"/>
      <c r="DD2" s="29"/>
      <c r="DE2" s="29"/>
    </row>
    <row r="3" spans="1:109" s="8" customFormat="1" ht="43.2" x14ac:dyDescent="0.3">
      <c r="A3" s="23" t="s">
        <v>435</v>
      </c>
      <c r="B3" s="23" t="s">
        <v>21</v>
      </c>
      <c r="C3" s="23" t="s">
        <v>0</v>
      </c>
      <c r="D3" s="23" t="s">
        <v>1</v>
      </c>
      <c r="E3" s="23" t="s">
        <v>12</v>
      </c>
      <c r="F3" s="23" t="s">
        <v>13</v>
      </c>
      <c r="G3" s="23" t="s">
        <v>14</v>
      </c>
      <c r="H3" s="23" t="s">
        <v>15</v>
      </c>
      <c r="I3" s="23" t="s">
        <v>16</v>
      </c>
      <c r="J3" s="23" t="s">
        <v>17</v>
      </c>
      <c r="K3" s="23" t="s">
        <v>2</v>
      </c>
      <c r="L3" s="23" t="s">
        <v>3</v>
      </c>
      <c r="M3" s="23" t="s">
        <v>4</v>
      </c>
      <c r="N3" s="23" t="s">
        <v>5</v>
      </c>
      <c r="O3" s="23" t="s">
        <v>6</v>
      </c>
      <c r="P3" s="23" t="s">
        <v>7</v>
      </c>
      <c r="Q3" s="23" t="s">
        <v>8</v>
      </c>
      <c r="R3" s="23" t="s">
        <v>9</v>
      </c>
      <c r="S3" s="23" t="s">
        <v>10</v>
      </c>
      <c r="T3" s="23" t="s">
        <v>11</v>
      </c>
      <c r="U3" s="23" t="s">
        <v>18</v>
      </c>
      <c r="V3" s="23" t="s">
        <v>19</v>
      </c>
      <c r="W3" s="23" t="s">
        <v>20</v>
      </c>
      <c r="X3" s="23" t="s">
        <v>22</v>
      </c>
      <c r="Y3" s="23" t="s">
        <v>23</v>
      </c>
      <c r="Z3" s="23" t="s">
        <v>24</v>
      </c>
      <c r="AA3" s="23" t="s">
        <v>26</v>
      </c>
      <c r="AB3" s="23" t="s">
        <v>27</v>
      </c>
      <c r="AC3" s="23" t="s">
        <v>28</v>
      </c>
      <c r="AD3" s="23" t="s">
        <v>29</v>
      </c>
      <c r="AE3" s="23" t="s">
        <v>30</v>
      </c>
      <c r="AF3" s="23" t="s">
        <v>31</v>
      </c>
      <c r="AG3" s="23" t="s">
        <v>32</v>
      </c>
      <c r="AH3" s="23" t="s">
        <v>33</v>
      </c>
      <c r="AI3" s="23" t="s">
        <v>34</v>
      </c>
      <c r="AJ3" s="23" t="s">
        <v>35</v>
      </c>
      <c r="AK3" s="23" t="s">
        <v>36</v>
      </c>
      <c r="AL3" s="23" t="s">
        <v>37</v>
      </c>
      <c r="AM3" s="23" t="s">
        <v>38</v>
      </c>
      <c r="AN3" s="23" t="s">
        <v>39</v>
      </c>
      <c r="AO3" s="23" t="s">
        <v>40</v>
      </c>
      <c r="AP3" s="23" t="s">
        <v>41</v>
      </c>
      <c r="AQ3" s="23" t="s">
        <v>42</v>
      </c>
      <c r="AR3" s="23" t="s">
        <v>43</v>
      </c>
      <c r="AS3" s="23" t="s">
        <v>44</v>
      </c>
      <c r="AT3" s="23" t="s">
        <v>45</v>
      </c>
      <c r="AU3" s="23" t="s">
        <v>46</v>
      </c>
      <c r="AV3" s="23" t="s">
        <v>47</v>
      </c>
      <c r="AW3" s="23" t="s">
        <v>48</v>
      </c>
      <c r="AX3" s="23" t="s">
        <v>49</v>
      </c>
      <c r="AY3" s="23" t="s">
        <v>50</v>
      </c>
      <c r="AZ3" s="23" t="s">
        <v>51</v>
      </c>
      <c r="BA3" s="23" t="s">
        <v>52</v>
      </c>
      <c r="BB3" s="23" t="s">
        <v>53</v>
      </c>
      <c r="BC3" s="23" t="s">
        <v>54</v>
      </c>
      <c r="BD3" s="23" t="s">
        <v>55</v>
      </c>
      <c r="BE3" s="23" t="s">
        <v>56</v>
      </c>
      <c r="BF3" s="23" t="s">
        <v>57</v>
      </c>
      <c r="BG3" s="23" t="s">
        <v>58</v>
      </c>
      <c r="BH3" s="23" t="s">
        <v>59</v>
      </c>
      <c r="BI3" s="23" t="s">
        <v>60</v>
      </c>
      <c r="BJ3" s="23" t="s">
        <v>61</v>
      </c>
      <c r="BK3" s="23" t="s">
        <v>62</v>
      </c>
      <c r="BL3" s="23" t="s">
        <v>63</v>
      </c>
      <c r="BM3" s="23" t="s">
        <v>64</v>
      </c>
      <c r="BN3" s="23" t="s">
        <v>65</v>
      </c>
      <c r="BO3" s="24" t="s">
        <v>66</v>
      </c>
      <c r="BP3" s="24" t="s">
        <v>67</v>
      </c>
      <c r="BQ3" s="24" t="s">
        <v>68</v>
      </c>
      <c r="BR3" s="23" t="s">
        <v>69</v>
      </c>
      <c r="BS3" s="23" t="s">
        <v>70</v>
      </c>
      <c r="BT3" s="23" t="s">
        <v>71</v>
      </c>
      <c r="BU3" s="23" t="s">
        <v>72</v>
      </c>
      <c r="BV3" s="23" t="s">
        <v>73</v>
      </c>
      <c r="BW3" s="23" t="s">
        <v>74</v>
      </c>
      <c r="BX3" s="23" t="s">
        <v>75</v>
      </c>
      <c r="BY3" s="23" t="s">
        <v>76</v>
      </c>
      <c r="BZ3" s="23" t="s">
        <v>77</v>
      </c>
      <c r="CA3" s="23" t="s">
        <v>81</v>
      </c>
      <c r="CB3" s="23" t="s">
        <v>82</v>
      </c>
      <c r="CC3" s="23" t="s">
        <v>83</v>
      </c>
      <c r="CD3" s="23" t="s">
        <v>84</v>
      </c>
      <c r="CE3" s="23" t="s">
        <v>85</v>
      </c>
      <c r="CF3" s="23" t="s">
        <v>86</v>
      </c>
      <c r="CG3" s="23" t="s">
        <v>87</v>
      </c>
      <c r="CH3" s="23" t="s">
        <v>88</v>
      </c>
      <c r="CI3" s="23" t="s">
        <v>89</v>
      </c>
      <c r="CJ3" s="23" t="s">
        <v>90</v>
      </c>
      <c r="CK3" s="23" t="s">
        <v>91</v>
      </c>
      <c r="CL3" s="23" t="s">
        <v>92</v>
      </c>
      <c r="CM3" s="23" t="s">
        <v>93</v>
      </c>
      <c r="CN3" s="23" t="s">
        <v>94</v>
      </c>
      <c r="CO3" s="23" t="s">
        <v>95</v>
      </c>
      <c r="CP3" s="23" t="s">
        <v>25</v>
      </c>
      <c r="CQ3" s="23" t="s">
        <v>424</v>
      </c>
      <c r="CR3" s="23" t="s">
        <v>38</v>
      </c>
      <c r="CS3" s="23" t="s">
        <v>78</v>
      </c>
      <c r="CT3" s="23" t="s">
        <v>79</v>
      </c>
      <c r="CU3" s="23" t="s">
        <v>80</v>
      </c>
      <c r="CV3" s="23"/>
      <c r="CW3" s="23"/>
      <c r="CX3" s="25" t="s">
        <v>432</v>
      </c>
      <c r="CY3" s="23" t="s">
        <v>429</v>
      </c>
      <c r="CZ3" s="23" t="s">
        <v>430</v>
      </c>
      <c r="DA3" s="23" t="s">
        <v>425</v>
      </c>
      <c r="DB3" s="26" t="s">
        <v>431</v>
      </c>
      <c r="DC3" s="22" t="s">
        <v>427</v>
      </c>
      <c r="DD3" s="26" t="s">
        <v>428</v>
      </c>
      <c r="DE3" s="26" t="s">
        <v>429</v>
      </c>
    </row>
    <row r="4" spans="1:109" ht="28.8" x14ac:dyDescent="0.3">
      <c r="A4" s="30" t="str">
        <f t="shared" ref="A4:A15" si="0">+_xlfn.CONCAT(E4,G4)</f>
        <v>33000</v>
      </c>
      <c r="B4" s="1" t="s">
        <v>181</v>
      </c>
      <c r="C4" s="1" t="s">
        <v>173</v>
      </c>
      <c r="D4" s="1" t="s">
        <v>174</v>
      </c>
      <c r="E4" s="1" t="s">
        <v>175</v>
      </c>
      <c r="F4" s="1" t="s">
        <v>176</v>
      </c>
      <c r="G4" s="1" t="s">
        <v>100</v>
      </c>
      <c r="H4" s="1" t="s">
        <v>176</v>
      </c>
      <c r="I4" s="1" t="s">
        <v>177</v>
      </c>
      <c r="J4" s="1" t="s">
        <v>178</v>
      </c>
      <c r="K4" s="1" t="s">
        <v>96</v>
      </c>
      <c r="L4" s="1" t="s">
        <v>97</v>
      </c>
      <c r="M4" s="1" t="s">
        <v>98</v>
      </c>
      <c r="N4" s="1" t="s">
        <v>99</v>
      </c>
      <c r="O4" s="1" t="s">
        <v>151</v>
      </c>
      <c r="P4" s="1" t="s">
        <v>170</v>
      </c>
      <c r="Q4" s="1" t="s">
        <v>141</v>
      </c>
      <c r="R4" s="1" t="s">
        <v>142</v>
      </c>
      <c r="S4" s="1" t="s">
        <v>144</v>
      </c>
      <c r="T4" s="1" t="s">
        <v>145</v>
      </c>
      <c r="U4" s="1" t="s">
        <v>179</v>
      </c>
      <c r="V4" s="1" t="s">
        <v>180</v>
      </c>
      <c r="W4" s="1" t="s">
        <v>101</v>
      </c>
      <c r="X4" s="1" t="s">
        <v>182</v>
      </c>
      <c r="Y4" s="1" t="s">
        <v>183</v>
      </c>
      <c r="Z4" s="1" t="s">
        <v>184</v>
      </c>
      <c r="AA4" s="1" t="s">
        <v>186</v>
      </c>
      <c r="AB4" s="1" t="s">
        <v>102</v>
      </c>
      <c r="AC4" s="1" t="s">
        <v>130</v>
      </c>
      <c r="AD4" s="1" t="s">
        <v>126</v>
      </c>
      <c r="AE4" s="1" t="s">
        <v>187</v>
      </c>
      <c r="AF4" s="1" t="s">
        <v>131</v>
      </c>
      <c r="AG4" s="1" t="s">
        <v>137</v>
      </c>
      <c r="AH4" s="1" t="s">
        <v>105</v>
      </c>
      <c r="AI4" s="1" t="s">
        <v>106</v>
      </c>
      <c r="AJ4" s="1" t="s">
        <v>106</v>
      </c>
      <c r="AK4" s="1" t="s">
        <v>137</v>
      </c>
      <c r="AL4" s="1" t="s">
        <v>107</v>
      </c>
      <c r="AM4" s="1" t="s">
        <v>133</v>
      </c>
      <c r="AN4" s="1" t="s">
        <v>109</v>
      </c>
      <c r="AO4" s="1" t="s">
        <v>110</v>
      </c>
      <c r="AP4" s="1" t="s">
        <v>183</v>
      </c>
      <c r="AQ4" s="1" t="s">
        <v>152</v>
      </c>
      <c r="AR4" s="1" t="s">
        <v>188</v>
      </c>
      <c r="AS4" s="1" t="s">
        <v>189</v>
      </c>
      <c r="AT4" s="1" t="s">
        <v>190</v>
      </c>
      <c r="AU4" s="1" t="s">
        <v>172</v>
      </c>
      <c r="AV4" s="1" t="s">
        <v>191</v>
      </c>
      <c r="AW4" s="1" t="s">
        <v>111</v>
      </c>
      <c r="AX4" s="1" t="s">
        <v>112</v>
      </c>
      <c r="AY4" s="1" t="s">
        <v>113</v>
      </c>
      <c r="AZ4" s="1" t="s">
        <v>114</v>
      </c>
      <c r="BA4" s="1" t="s">
        <v>115</v>
      </c>
      <c r="BB4" s="1" t="s">
        <v>116</v>
      </c>
      <c r="BC4" s="1" t="s">
        <v>117</v>
      </c>
      <c r="BD4" s="1" t="s">
        <v>118</v>
      </c>
      <c r="BE4" s="1" t="s">
        <v>119</v>
      </c>
      <c r="BF4" s="10"/>
      <c r="BG4" s="10"/>
      <c r="BH4" s="10">
        <v>0</v>
      </c>
      <c r="BI4" s="10"/>
      <c r="BJ4" s="10"/>
      <c r="BK4" s="10">
        <v>2</v>
      </c>
      <c r="BL4" s="10">
        <v>1</v>
      </c>
      <c r="BM4" s="10"/>
      <c r="BN4" s="10"/>
      <c r="BO4" s="10"/>
      <c r="BP4" s="10"/>
      <c r="BQ4" s="10">
        <v>0</v>
      </c>
      <c r="BR4" s="1"/>
      <c r="BS4" s="1"/>
      <c r="BT4" s="1">
        <v>0</v>
      </c>
      <c r="BU4" s="1"/>
      <c r="BV4" s="1"/>
      <c r="BW4" s="1">
        <v>2</v>
      </c>
      <c r="BX4" s="1">
        <v>1</v>
      </c>
      <c r="BY4" s="1"/>
      <c r="BZ4" s="1"/>
      <c r="CA4" s="1" t="s">
        <v>106</v>
      </c>
      <c r="CB4" s="1" t="s">
        <v>106</v>
      </c>
      <c r="CC4" s="2" t="s">
        <v>121</v>
      </c>
      <c r="CD4" s="1"/>
      <c r="CE4" s="3" t="s">
        <v>122</v>
      </c>
      <c r="CF4" s="1" t="s">
        <v>136</v>
      </c>
      <c r="CG4" s="1" t="s">
        <v>136</v>
      </c>
      <c r="CH4" s="2" t="s">
        <v>121</v>
      </c>
      <c r="CI4" s="1"/>
      <c r="CJ4" s="3" t="s">
        <v>122</v>
      </c>
      <c r="CK4" s="1" t="s">
        <v>137</v>
      </c>
      <c r="CL4" s="1" t="s">
        <v>137</v>
      </c>
      <c r="CM4" s="2" t="s">
        <v>121</v>
      </c>
      <c r="CN4" s="1"/>
      <c r="CO4" s="3" t="s">
        <v>122</v>
      </c>
      <c r="CP4" s="12" t="s">
        <v>185</v>
      </c>
      <c r="CQ4" s="10">
        <v>3</v>
      </c>
      <c r="CR4" s="1" t="s">
        <v>133</v>
      </c>
      <c r="CS4" s="10"/>
      <c r="CT4" s="10"/>
      <c r="CU4" s="11">
        <v>0</v>
      </c>
      <c r="CV4" s="28">
        <f t="shared" ref="CV4:CV5" si="1">+SUM(BO4:BQ4)</f>
        <v>0</v>
      </c>
      <c r="CW4" s="28">
        <f t="shared" ref="CW4:CW5" si="2">+SUM(CS4:CU4)</f>
        <v>0</v>
      </c>
      <c r="CX4" s="15">
        <f t="shared" ref="CX4:CX5" si="3">+IF(CV4=CW4,1,"Error de logica un numero no se puede divir entre 0")</f>
        <v>1</v>
      </c>
      <c r="CY4" s="13" t="str">
        <f t="shared" ref="CY4:CY15" si="4">+_xlfn.IFS(CX4&lt;0.6,"En Riesgo",CX4&lt;0.8,"Mejorable",CX4&lt;1.3,"Óptimo",+CX4&lt;999999,"Excedido")</f>
        <v>Óptimo</v>
      </c>
      <c r="CZ4" s="27"/>
      <c r="DA4" s="7"/>
      <c r="DB4" s="14">
        <f t="shared" ref="DB4:DB5" si="5">+SUM(BF4:BQ4)</f>
        <v>3</v>
      </c>
      <c r="DC4" s="17">
        <f t="shared" ref="DC4:DC5" si="6">+BR4+BS4+BT4+BU4+BV4+BW4+BX4+BY4+BZ4+CS4+CT4+CU4</f>
        <v>3</v>
      </c>
      <c r="DD4" s="15">
        <f t="shared" ref="DD4:DD20" si="7">+DC4/DB4</f>
        <v>1</v>
      </c>
      <c r="DE4" s="13" t="str">
        <f t="shared" ref="DE4:DE15" si="8">+_xlfn.IFS(DD4&lt;0.6,"En Riesgo",DD4&lt;0.8,"Mejorable",DD4&lt;1.3,"Óptimo",+DD4&lt;999999,"Excedido")</f>
        <v>Óptimo</v>
      </c>
    </row>
    <row r="5" spans="1:109" ht="28.8" x14ac:dyDescent="0.3">
      <c r="A5" s="30" t="str">
        <f t="shared" si="0"/>
        <v>33000</v>
      </c>
      <c r="B5" s="1" t="s">
        <v>192</v>
      </c>
      <c r="C5" s="1" t="s">
        <v>173</v>
      </c>
      <c r="D5" s="1" t="s">
        <v>174</v>
      </c>
      <c r="E5" s="1" t="s">
        <v>175</v>
      </c>
      <c r="F5" s="1" t="s">
        <v>176</v>
      </c>
      <c r="G5" s="1" t="s">
        <v>100</v>
      </c>
      <c r="H5" s="1" t="s">
        <v>176</v>
      </c>
      <c r="I5" s="1" t="s">
        <v>177</v>
      </c>
      <c r="J5" s="1" t="s">
        <v>178</v>
      </c>
      <c r="K5" s="1" t="s">
        <v>96</v>
      </c>
      <c r="L5" s="1" t="s">
        <v>97</v>
      </c>
      <c r="M5" s="1" t="s">
        <v>98</v>
      </c>
      <c r="N5" s="1" t="s">
        <v>99</v>
      </c>
      <c r="O5" s="1" t="s">
        <v>151</v>
      </c>
      <c r="P5" s="1" t="s">
        <v>170</v>
      </c>
      <c r="Q5" s="1" t="s">
        <v>141</v>
      </c>
      <c r="R5" s="1" t="s">
        <v>142</v>
      </c>
      <c r="S5" s="1" t="s">
        <v>144</v>
      </c>
      <c r="T5" s="1" t="s">
        <v>145</v>
      </c>
      <c r="U5" s="1" t="s">
        <v>179</v>
      </c>
      <c r="V5" s="1" t="s">
        <v>180</v>
      </c>
      <c r="W5" s="1" t="s">
        <v>101</v>
      </c>
      <c r="X5" s="1" t="s">
        <v>193</v>
      </c>
      <c r="Y5" s="1" t="s">
        <v>194</v>
      </c>
      <c r="Z5" s="1" t="s">
        <v>195</v>
      </c>
      <c r="AA5" s="1" t="s">
        <v>197</v>
      </c>
      <c r="AB5" s="1" t="s">
        <v>102</v>
      </c>
      <c r="AC5" s="1" t="s">
        <v>130</v>
      </c>
      <c r="AD5" s="1" t="s">
        <v>126</v>
      </c>
      <c r="AE5" s="1" t="s">
        <v>198</v>
      </c>
      <c r="AF5" s="1" t="s">
        <v>131</v>
      </c>
      <c r="AG5" s="1" t="s">
        <v>135</v>
      </c>
      <c r="AH5" s="1" t="s">
        <v>105</v>
      </c>
      <c r="AI5" s="1" t="s">
        <v>106</v>
      </c>
      <c r="AJ5" s="1" t="s">
        <v>106</v>
      </c>
      <c r="AK5" s="1" t="s">
        <v>135</v>
      </c>
      <c r="AL5" s="1" t="s">
        <v>107</v>
      </c>
      <c r="AM5" s="1" t="s">
        <v>133</v>
      </c>
      <c r="AN5" s="1" t="s">
        <v>123</v>
      </c>
      <c r="AO5" s="1" t="s">
        <v>110</v>
      </c>
      <c r="AP5" s="1" t="s">
        <v>199</v>
      </c>
      <c r="AQ5" s="1" t="s">
        <v>152</v>
      </c>
      <c r="AR5" s="1" t="s">
        <v>188</v>
      </c>
      <c r="AS5" s="1"/>
      <c r="AT5" s="1" t="s">
        <v>200</v>
      </c>
      <c r="AU5" s="1" t="s">
        <v>201</v>
      </c>
      <c r="AV5" s="1" t="s">
        <v>202</v>
      </c>
      <c r="AW5" s="1" t="s">
        <v>111</v>
      </c>
      <c r="AX5" s="1" t="s">
        <v>112</v>
      </c>
      <c r="AY5" s="1" t="s">
        <v>113</v>
      </c>
      <c r="AZ5" s="1" t="s">
        <v>114</v>
      </c>
      <c r="BA5" s="1" t="s">
        <v>115</v>
      </c>
      <c r="BB5" s="1" t="s">
        <v>116</v>
      </c>
      <c r="BC5" s="1" t="s">
        <v>117</v>
      </c>
      <c r="BD5" s="1" t="s">
        <v>118</v>
      </c>
      <c r="BE5" s="1" t="s">
        <v>119</v>
      </c>
      <c r="BF5" s="10"/>
      <c r="BG5" s="10"/>
      <c r="BH5" s="10">
        <v>1</v>
      </c>
      <c r="BI5" s="10"/>
      <c r="BJ5" s="10"/>
      <c r="BK5" s="10">
        <v>0</v>
      </c>
      <c r="BL5" s="10"/>
      <c r="BM5" s="10"/>
      <c r="BN5" s="10">
        <v>0</v>
      </c>
      <c r="BO5" s="10"/>
      <c r="BP5" s="10"/>
      <c r="BQ5" s="10">
        <v>0</v>
      </c>
      <c r="BR5" s="1"/>
      <c r="BS5" s="1"/>
      <c r="BT5" s="1">
        <v>1</v>
      </c>
      <c r="BU5" s="1"/>
      <c r="BV5" s="1"/>
      <c r="BW5" s="1">
        <v>0</v>
      </c>
      <c r="BX5" s="1"/>
      <c r="BY5" s="1"/>
      <c r="BZ5" s="1">
        <v>0</v>
      </c>
      <c r="CA5" s="1" t="s">
        <v>135</v>
      </c>
      <c r="CB5" s="1" t="s">
        <v>135</v>
      </c>
      <c r="CC5" s="2" t="s">
        <v>121</v>
      </c>
      <c r="CD5" s="1"/>
      <c r="CE5" s="3" t="s">
        <v>122</v>
      </c>
      <c r="CF5" s="1" t="s">
        <v>135</v>
      </c>
      <c r="CG5" s="1" t="s">
        <v>135</v>
      </c>
      <c r="CH5" s="2" t="s">
        <v>121</v>
      </c>
      <c r="CI5" s="1"/>
      <c r="CJ5" s="3" t="s">
        <v>122</v>
      </c>
      <c r="CK5" s="1" t="s">
        <v>135</v>
      </c>
      <c r="CL5" s="1" t="s">
        <v>135</v>
      </c>
      <c r="CM5" s="2" t="s">
        <v>121</v>
      </c>
      <c r="CN5" s="1"/>
      <c r="CO5" s="3" t="s">
        <v>122</v>
      </c>
      <c r="CP5" s="12" t="s">
        <v>196</v>
      </c>
      <c r="CQ5" s="10">
        <v>1</v>
      </c>
      <c r="CR5" s="1" t="s">
        <v>133</v>
      </c>
      <c r="CS5" s="10"/>
      <c r="CT5" s="10"/>
      <c r="CU5" s="11">
        <v>0</v>
      </c>
      <c r="CV5" s="28">
        <f t="shared" si="1"/>
        <v>0</v>
      </c>
      <c r="CW5" s="28">
        <f t="shared" si="2"/>
        <v>0</v>
      </c>
      <c r="CX5" s="15">
        <f t="shared" si="3"/>
        <v>1</v>
      </c>
      <c r="CY5" s="13" t="str">
        <f t="shared" si="4"/>
        <v>Óptimo</v>
      </c>
      <c r="CZ5" s="27"/>
      <c r="DA5" s="7"/>
      <c r="DB5" s="14">
        <f t="shared" si="5"/>
        <v>1</v>
      </c>
      <c r="DC5" s="17">
        <f t="shared" si="6"/>
        <v>1</v>
      </c>
      <c r="DD5" s="15">
        <f t="shared" si="7"/>
        <v>1</v>
      </c>
      <c r="DE5" s="13" t="str">
        <f t="shared" si="8"/>
        <v>Óptimo</v>
      </c>
    </row>
    <row r="6" spans="1:109" ht="43.2" x14ac:dyDescent="0.3">
      <c r="A6" s="30" t="str">
        <f t="shared" si="0"/>
        <v>33000</v>
      </c>
      <c r="B6" s="1" t="s">
        <v>203</v>
      </c>
      <c r="C6" s="1" t="s">
        <v>173</v>
      </c>
      <c r="D6" s="1" t="s">
        <v>174</v>
      </c>
      <c r="E6" s="1" t="s">
        <v>175</v>
      </c>
      <c r="F6" s="1" t="s">
        <v>176</v>
      </c>
      <c r="G6" s="1" t="s">
        <v>100</v>
      </c>
      <c r="H6" s="1" t="s">
        <v>176</v>
      </c>
      <c r="I6" s="1" t="s">
        <v>177</v>
      </c>
      <c r="J6" s="1" t="s">
        <v>178</v>
      </c>
      <c r="K6" s="1" t="s">
        <v>96</v>
      </c>
      <c r="L6" s="1" t="s">
        <v>97</v>
      </c>
      <c r="M6" s="1" t="s">
        <v>98</v>
      </c>
      <c r="N6" s="1" t="s">
        <v>99</v>
      </c>
      <c r="O6" s="1" t="s">
        <v>151</v>
      </c>
      <c r="P6" s="1" t="s">
        <v>170</v>
      </c>
      <c r="Q6" s="1" t="s">
        <v>141</v>
      </c>
      <c r="R6" s="1" t="s">
        <v>142</v>
      </c>
      <c r="S6" s="1" t="s">
        <v>144</v>
      </c>
      <c r="T6" s="1" t="s">
        <v>145</v>
      </c>
      <c r="U6" s="1" t="s">
        <v>179</v>
      </c>
      <c r="V6" s="1" t="s">
        <v>180</v>
      </c>
      <c r="W6" s="1" t="s">
        <v>124</v>
      </c>
      <c r="X6" s="1" t="s">
        <v>204</v>
      </c>
      <c r="Y6" s="1" t="s">
        <v>205</v>
      </c>
      <c r="Z6" s="1" t="s">
        <v>206</v>
      </c>
      <c r="AA6" s="1" t="s">
        <v>208</v>
      </c>
      <c r="AB6" s="1" t="s">
        <v>102</v>
      </c>
      <c r="AC6" s="1" t="s">
        <v>143</v>
      </c>
      <c r="AD6" s="1" t="s">
        <v>103</v>
      </c>
      <c r="AE6" s="1" t="s">
        <v>209</v>
      </c>
      <c r="AF6" s="1" t="s">
        <v>103</v>
      </c>
      <c r="AG6" s="1" t="s">
        <v>104</v>
      </c>
      <c r="AH6" s="1" t="s">
        <v>105</v>
      </c>
      <c r="AI6" s="1" t="s">
        <v>106</v>
      </c>
      <c r="AJ6" s="1" t="s">
        <v>106</v>
      </c>
      <c r="AK6" s="1" t="s">
        <v>104</v>
      </c>
      <c r="AL6" s="1" t="s">
        <v>107</v>
      </c>
      <c r="AM6" s="1" t="s">
        <v>108</v>
      </c>
      <c r="AN6" s="1" t="s">
        <v>123</v>
      </c>
      <c r="AO6" s="1" t="s">
        <v>110</v>
      </c>
      <c r="AP6" s="1" t="s">
        <v>210</v>
      </c>
      <c r="AQ6" s="1" t="s">
        <v>152</v>
      </c>
      <c r="AR6" s="1" t="s">
        <v>211</v>
      </c>
      <c r="AS6" s="1"/>
      <c r="AT6" s="1" t="s">
        <v>212</v>
      </c>
      <c r="AU6" s="1" t="s">
        <v>213</v>
      </c>
      <c r="AV6" s="1" t="s">
        <v>214</v>
      </c>
      <c r="AW6" s="1" t="s">
        <v>111</v>
      </c>
      <c r="AX6" s="1" t="s">
        <v>112</v>
      </c>
      <c r="AY6" s="1" t="s">
        <v>113</v>
      </c>
      <c r="AZ6" s="1" t="s">
        <v>114</v>
      </c>
      <c r="BA6" s="1" t="s">
        <v>115</v>
      </c>
      <c r="BB6" s="1" t="s">
        <v>116</v>
      </c>
      <c r="BC6" s="1" t="s">
        <v>117</v>
      </c>
      <c r="BD6" s="1" t="s">
        <v>118</v>
      </c>
      <c r="BE6" s="1" t="s">
        <v>119</v>
      </c>
      <c r="BF6" s="10"/>
      <c r="BG6" s="10"/>
      <c r="BH6" s="10"/>
      <c r="BI6" s="10"/>
      <c r="BJ6" s="10"/>
      <c r="BK6" s="10" t="s">
        <v>104</v>
      </c>
      <c r="BL6" s="10"/>
      <c r="BM6" s="10"/>
      <c r="BN6" s="10"/>
      <c r="BO6" s="10"/>
      <c r="BP6" s="10"/>
      <c r="BQ6" s="10">
        <v>100</v>
      </c>
      <c r="BR6" s="1"/>
      <c r="BS6" s="1"/>
      <c r="BT6" s="1"/>
      <c r="BU6" s="1"/>
      <c r="BV6" s="1"/>
      <c r="BW6" s="1" t="s">
        <v>104</v>
      </c>
      <c r="BX6" s="1"/>
      <c r="BY6" s="1"/>
      <c r="BZ6" s="1"/>
      <c r="CA6" s="1" t="s">
        <v>106</v>
      </c>
      <c r="CB6" s="1" t="s">
        <v>106</v>
      </c>
      <c r="CC6" s="2" t="s">
        <v>114</v>
      </c>
      <c r="CD6" s="1"/>
      <c r="CE6" s="4" t="s">
        <v>120</v>
      </c>
      <c r="CF6" s="1" t="s">
        <v>104</v>
      </c>
      <c r="CG6" s="1" t="s">
        <v>104</v>
      </c>
      <c r="CH6" s="2" t="s">
        <v>121</v>
      </c>
      <c r="CI6" s="1"/>
      <c r="CJ6" s="3" t="s">
        <v>122</v>
      </c>
      <c r="CK6" s="1" t="s">
        <v>104</v>
      </c>
      <c r="CL6" s="1" t="s">
        <v>104</v>
      </c>
      <c r="CM6" s="2" t="s">
        <v>121</v>
      </c>
      <c r="CN6" s="1"/>
      <c r="CO6" s="3" t="s">
        <v>122</v>
      </c>
      <c r="CP6" s="12" t="s">
        <v>207</v>
      </c>
      <c r="CQ6" s="10">
        <v>100</v>
      </c>
      <c r="CR6" s="1" t="s">
        <v>108</v>
      </c>
      <c r="CS6" s="10"/>
      <c r="CT6" s="10"/>
      <c r="CU6" s="11">
        <v>100</v>
      </c>
      <c r="CV6" s="28"/>
      <c r="CW6" s="28"/>
      <c r="CX6" s="21">
        <f>+CU6/BQ6</f>
        <v>1</v>
      </c>
      <c r="CY6" s="13" t="str">
        <f t="shared" si="4"/>
        <v>Óptimo</v>
      </c>
      <c r="CZ6" s="27"/>
      <c r="DA6" s="7" t="s">
        <v>426</v>
      </c>
      <c r="DB6" s="14">
        <f>+BQ6</f>
        <v>100</v>
      </c>
      <c r="DC6" s="17">
        <f>+CU6</f>
        <v>100</v>
      </c>
      <c r="DD6" s="15">
        <f t="shared" si="7"/>
        <v>1</v>
      </c>
      <c r="DE6" s="13" t="str">
        <f t="shared" si="8"/>
        <v>Óptimo</v>
      </c>
    </row>
    <row r="7" spans="1:109" ht="28.8" x14ac:dyDescent="0.3">
      <c r="A7" s="30" t="str">
        <f t="shared" si="0"/>
        <v>33000</v>
      </c>
      <c r="B7" s="1" t="s">
        <v>215</v>
      </c>
      <c r="C7" s="1" t="s">
        <v>173</v>
      </c>
      <c r="D7" s="1" t="s">
        <v>174</v>
      </c>
      <c r="E7" s="1" t="s">
        <v>175</v>
      </c>
      <c r="F7" s="1" t="s">
        <v>176</v>
      </c>
      <c r="G7" s="1" t="s">
        <v>100</v>
      </c>
      <c r="H7" s="1" t="s">
        <v>176</v>
      </c>
      <c r="I7" s="1" t="s">
        <v>177</v>
      </c>
      <c r="J7" s="1" t="s">
        <v>178</v>
      </c>
      <c r="K7" s="1" t="s">
        <v>96</v>
      </c>
      <c r="L7" s="1" t="s">
        <v>97</v>
      </c>
      <c r="M7" s="1" t="s">
        <v>98</v>
      </c>
      <c r="N7" s="1" t="s">
        <v>99</v>
      </c>
      <c r="O7" s="1" t="s">
        <v>151</v>
      </c>
      <c r="P7" s="1" t="s">
        <v>170</v>
      </c>
      <c r="Q7" s="1" t="s">
        <v>141</v>
      </c>
      <c r="R7" s="1" t="s">
        <v>142</v>
      </c>
      <c r="S7" s="1" t="s">
        <v>144</v>
      </c>
      <c r="T7" s="1" t="s">
        <v>145</v>
      </c>
      <c r="U7" s="1" t="s">
        <v>179</v>
      </c>
      <c r="V7" s="1" t="s">
        <v>180</v>
      </c>
      <c r="W7" s="1" t="s">
        <v>101</v>
      </c>
      <c r="X7" s="1" t="s">
        <v>216</v>
      </c>
      <c r="Y7" s="1" t="s">
        <v>217</v>
      </c>
      <c r="Z7" s="1" t="s">
        <v>218</v>
      </c>
      <c r="AA7" s="1" t="s">
        <v>220</v>
      </c>
      <c r="AB7" s="1" t="s">
        <v>102</v>
      </c>
      <c r="AC7" s="1" t="s">
        <v>130</v>
      </c>
      <c r="AD7" s="1" t="s">
        <v>126</v>
      </c>
      <c r="AE7" s="1" t="s">
        <v>221</v>
      </c>
      <c r="AF7" s="1" t="s">
        <v>150</v>
      </c>
      <c r="AG7" s="1" t="s">
        <v>128</v>
      </c>
      <c r="AH7" s="1" t="s">
        <v>105</v>
      </c>
      <c r="AI7" s="1" t="s">
        <v>106</v>
      </c>
      <c r="AJ7" s="1" t="s">
        <v>106</v>
      </c>
      <c r="AK7" s="1" t="s">
        <v>155</v>
      </c>
      <c r="AL7" s="1" t="s">
        <v>146</v>
      </c>
      <c r="AM7" s="1" t="s">
        <v>133</v>
      </c>
      <c r="AN7" s="1" t="s">
        <v>123</v>
      </c>
      <c r="AO7" s="1" t="s">
        <v>110</v>
      </c>
      <c r="AP7" s="1" t="s">
        <v>222</v>
      </c>
      <c r="AQ7" s="1" t="s">
        <v>152</v>
      </c>
      <c r="AR7" s="1" t="s">
        <v>188</v>
      </c>
      <c r="AS7" s="1" t="s">
        <v>189</v>
      </c>
      <c r="AT7" s="1" t="s">
        <v>223</v>
      </c>
      <c r="AU7" s="1" t="s">
        <v>224</v>
      </c>
      <c r="AV7" s="1" t="s">
        <v>225</v>
      </c>
      <c r="AW7" s="1" t="s">
        <v>111</v>
      </c>
      <c r="AX7" s="1" t="s">
        <v>112</v>
      </c>
      <c r="AY7" s="1" t="s">
        <v>113</v>
      </c>
      <c r="AZ7" s="1" t="s">
        <v>114</v>
      </c>
      <c r="BA7" s="1" t="s">
        <v>115</v>
      </c>
      <c r="BB7" s="1" t="s">
        <v>116</v>
      </c>
      <c r="BC7" s="1" t="s">
        <v>117</v>
      </c>
      <c r="BD7" s="1" t="s">
        <v>118</v>
      </c>
      <c r="BE7" s="1" t="s">
        <v>119</v>
      </c>
      <c r="BF7" s="10"/>
      <c r="BG7" s="10"/>
      <c r="BH7" s="10">
        <v>2</v>
      </c>
      <c r="BI7" s="10"/>
      <c r="BJ7" s="10"/>
      <c r="BK7" s="10">
        <v>2</v>
      </c>
      <c r="BL7" s="10"/>
      <c r="BM7" s="10"/>
      <c r="BN7" s="10">
        <v>2</v>
      </c>
      <c r="BO7" s="10"/>
      <c r="BP7" s="10"/>
      <c r="BQ7" s="10">
        <v>3</v>
      </c>
      <c r="BR7" s="1"/>
      <c r="BS7" s="1"/>
      <c r="BT7" s="1">
        <v>4</v>
      </c>
      <c r="BU7" s="1"/>
      <c r="BV7" s="1"/>
      <c r="BW7" s="1">
        <v>1</v>
      </c>
      <c r="BX7" s="1"/>
      <c r="BY7" s="1"/>
      <c r="BZ7" s="1">
        <v>2</v>
      </c>
      <c r="CA7" s="1" t="s">
        <v>136</v>
      </c>
      <c r="CB7" s="1" t="s">
        <v>134</v>
      </c>
      <c r="CC7" s="2" t="s">
        <v>160</v>
      </c>
      <c r="CD7" s="1" t="s">
        <v>226</v>
      </c>
      <c r="CE7" s="5" t="s">
        <v>153</v>
      </c>
      <c r="CF7" s="1" t="s">
        <v>134</v>
      </c>
      <c r="CG7" s="1" t="s">
        <v>132</v>
      </c>
      <c r="CH7" s="2" t="s">
        <v>162</v>
      </c>
      <c r="CI7" s="1"/>
      <c r="CJ7" s="3" t="s">
        <v>122</v>
      </c>
      <c r="CK7" s="1" t="s">
        <v>129</v>
      </c>
      <c r="CL7" s="1" t="s">
        <v>148</v>
      </c>
      <c r="CM7" s="2" t="s">
        <v>158</v>
      </c>
      <c r="CN7" s="1"/>
      <c r="CO7" s="3" t="s">
        <v>122</v>
      </c>
      <c r="CP7" s="12" t="s">
        <v>219</v>
      </c>
      <c r="CQ7" s="10">
        <v>9</v>
      </c>
      <c r="CR7" s="1" t="s">
        <v>133</v>
      </c>
      <c r="CS7" s="10"/>
      <c r="CT7" s="10"/>
      <c r="CU7" s="11">
        <v>2</v>
      </c>
      <c r="CV7" s="28"/>
      <c r="CW7" s="28"/>
      <c r="CX7" s="19">
        <f t="shared" ref="CX7:CX8" si="9">+((SUM(CS7:CU7)/SUM(BO7:BQ7)))</f>
        <v>0.66666666666666663</v>
      </c>
      <c r="CY7" s="13" t="str">
        <f t="shared" si="4"/>
        <v>Mejorable</v>
      </c>
      <c r="CZ7" s="27" t="s">
        <v>437</v>
      </c>
      <c r="DA7" s="7"/>
      <c r="DB7" s="14">
        <f t="shared" ref="DB7:DB8" si="10">+SUM(BF7:BQ7)</f>
        <v>9</v>
      </c>
      <c r="DC7" s="17">
        <f t="shared" ref="DC7:DC8" si="11">+BR7+BS7+BT7+BU7+BV7+BW7+BX7+BY7+BZ7+CS7+CT7+CU7</f>
        <v>9</v>
      </c>
      <c r="DD7" s="15">
        <f t="shared" si="7"/>
        <v>1</v>
      </c>
      <c r="DE7" s="13" t="str">
        <f t="shared" si="8"/>
        <v>Óptimo</v>
      </c>
    </row>
    <row r="8" spans="1:109" ht="28.8" x14ac:dyDescent="0.3">
      <c r="A8" s="30" t="str">
        <f t="shared" si="0"/>
        <v>33000</v>
      </c>
      <c r="B8" s="1" t="s">
        <v>227</v>
      </c>
      <c r="C8" s="1" t="s">
        <v>173</v>
      </c>
      <c r="D8" s="1" t="s">
        <v>174</v>
      </c>
      <c r="E8" s="1" t="s">
        <v>175</v>
      </c>
      <c r="F8" s="1" t="s">
        <v>176</v>
      </c>
      <c r="G8" s="1" t="s">
        <v>100</v>
      </c>
      <c r="H8" s="1" t="s">
        <v>176</v>
      </c>
      <c r="I8" s="1" t="s">
        <v>177</v>
      </c>
      <c r="J8" s="1" t="s">
        <v>178</v>
      </c>
      <c r="K8" s="1" t="s">
        <v>96</v>
      </c>
      <c r="L8" s="1" t="s">
        <v>97</v>
      </c>
      <c r="M8" s="1" t="s">
        <v>98</v>
      </c>
      <c r="N8" s="1" t="s">
        <v>99</v>
      </c>
      <c r="O8" s="1" t="s">
        <v>151</v>
      </c>
      <c r="P8" s="1" t="s">
        <v>170</v>
      </c>
      <c r="Q8" s="1" t="s">
        <v>141</v>
      </c>
      <c r="R8" s="1" t="s">
        <v>142</v>
      </c>
      <c r="S8" s="1" t="s">
        <v>144</v>
      </c>
      <c r="T8" s="1" t="s">
        <v>145</v>
      </c>
      <c r="U8" s="1" t="s">
        <v>179</v>
      </c>
      <c r="V8" s="1" t="s">
        <v>180</v>
      </c>
      <c r="W8" s="1" t="s">
        <v>101</v>
      </c>
      <c r="X8" s="1" t="s">
        <v>228</v>
      </c>
      <c r="Y8" s="1" t="s">
        <v>229</v>
      </c>
      <c r="Z8" s="1" t="s">
        <v>230</v>
      </c>
      <c r="AA8" s="1" t="s">
        <v>232</v>
      </c>
      <c r="AB8" s="1" t="s">
        <v>102</v>
      </c>
      <c r="AC8" s="1" t="s">
        <v>130</v>
      </c>
      <c r="AD8" s="1" t="s">
        <v>126</v>
      </c>
      <c r="AE8" s="1" t="s">
        <v>233</v>
      </c>
      <c r="AF8" s="1" t="s">
        <v>131</v>
      </c>
      <c r="AG8" s="1" t="s">
        <v>165</v>
      </c>
      <c r="AH8" s="1" t="s">
        <v>105</v>
      </c>
      <c r="AI8" s="1" t="s">
        <v>106</v>
      </c>
      <c r="AJ8" s="1" t="s">
        <v>106</v>
      </c>
      <c r="AK8" s="1" t="s">
        <v>165</v>
      </c>
      <c r="AL8" s="1" t="s">
        <v>166</v>
      </c>
      <c r="AM8" s="1" t="s">
        <v>133</v>
      </c>
      <c r="AN8" s="1" t="s">
        <v>123</v>
      </c>
      <c r="AO8" s="1" t="s">
        <v>110</v>
      </c>
      <c r="AP8" s="1" t="s">
        <v>234</v>
      </c>
      <c r="AQ8" s="1" t="s">
        <v>152</v>
      </c>
      <c r="AR8" s="1" t="s">
        <v>188</v>
      </c>
      <c r="AS8" s="1" t="s">
        <v>189</v>
      </c>
      <c r="AT8" s="1" t="s">
        <v>223</v>
      </c>
      <c r="AU8" s="1" t="s">
        <v>224</v>
      </c>
      <c r="AV8" s="1" t="s">
        <v>225</v>
      </c>
      <c r="AW8" s="1" t="s">
        <v>111</v>
      </c>
      <c r="AX8" s="1" t="s">
        <v>112</v>
      </c>
      <c r="AY8" s="1" t="s">
        <v>113</v>
      </c>
      <c r="AZ8" s="1" t="s">
        <v>114</v>
      </c>
      <c r="BA8" s="1" t="s">
        <v>115</v>
      </c>
      <c r="BB8" s="1" t="s">
        <v>116</v>
      </c>
      <c r="BC8" s="1" t="s">
        <v>117</v>
      </c>
      <c r="BD8" s="1" t="s">
        <v>118</v>
      </c>
      <c r="BE8" s="1" t="s">
        <v>119</v>
      </c>
      <c r="BF8" s="10"/>
      <c r="BG8" s="10"/>
      <c r="BH8" s="10">
        <v>39</v>
      </c>
      <c r="BI8" s="10"/>
      <c r="BJ8" s="10"/>
      <c r="BK8" s="10">
        <v>39</v>
      </c>
      <c r="BL8" s="10"/>
      <c r="BM8" s="10"/>
      <c r="BN8" s="10">
        <v>39</v>
      </c>
      <c r="BO8" s="10"/>
      <c r="BP8" s="10"/>
      <c r="BQ8" s="10">
        <v>39</v>
      </c>
      <c r="BR8" s="1"/>
      <c r="BS8" s="1"/>
      <c r="BT8" s="1">
        <v>39</v>
      </c>
      <c r="BU8" s="1"/>
      <c r="BV8" s="1"/>
      <c r="BW8" s="1">
        <v>39</v>
      </c>
      <c r="BX8" s="1"/>
      <c r="BY8" s="1"/>
      <c r="BZ8" s="1">
        <v>39</v>
      </c>
      <c r="CA8" s="1" t="s">
        <v>159</v>
      </c>
      <c r="CB8" s="1" t="s">
        <v>159</v>
      </c>
      <c r="CC8" s="2" t="s">
        <v>121</v>
      </c>
      <c r="CD8" s="1"/>
      <c r="CE8" s="3" t="s">
        <v>122</v>
      </c>
      <c r="CF8" s="1" t="s">
        <v>149</v>
      </c>
      <c r="CG8" s="1" t="s">
        <v>149</v>
      </c>
      <c r="CH8" s="2" t="s">
        <v>121</v>
      </c>
      <c r="CI8" s="1"/>
      <c r="CJ8" s="3" t="s">
        <v>122</v>
      </c>
      <c r="CK8" s="1" t="s">
        <v>167</v>
      </c>
      <c r="CL8" s="1" t="s">
        <v>167</v>
      </c>
      <c r="CM8" s="2" t="s">
        <v>121</v>
      </c>
      <c r="CN8" s="1"/>
      <c r="CO8" s="3" t="s">
        <v>122</v>
      </c>
      <c r="CP8" s="12" t="s">
        <v>231</v>
      </c>
      <c r="CQ8" s="10">
        <v>156</v>
      </c>
      <c r="CR8" s="1" t="s">
        <v>133</v>
      </c>
      <c r="CS8" s="10"/>
      <c r="CT8" s="10"/>
      <c r="CU8" s="11">
        <v>39</v>
      </c>
      <c r="CV8" s="28"/>
      <c r="CW8" s="28"/>
      <c r="CX8" s="19">
        <f t="shared" si="9"/>
        <v>1</v>
      </c>
      <c r="CY8" s="13" t="str">
        <f t="shared" si="4"/>
        <v>Óptimo</v>
      </c>
      <c r="CZ8" s="27"/>
      <c r="DA8" s="7"/>
      <c r="DB8" s="14">
        <f t="shared" si="10"/>
        <v>156</v>
      </c>
      <c r="DC8" s="17">
        <f t="shared" si="11"/>
        <v>156</v>
      </c>
      <c r="DD8" s="15">
        <f t="shared" si="7"/>
        <v>1</v>
      </c>
      <c r="DE8" s="13" t="str">
        <f t="shared" si="8"/>
        <v>Óptimo</v>
      </c>
    </row>
    <row r="9" spans="1:109" ht="43.2" x14ac:dyDescent="0.3">
      <c r="A9" s="30" t="str">
        <f t="shared" si="0"/>
        <v>33000</v>
      </c>
      <c r="B9" s="1" t="s">
        <v>235</v>
      </c>
      <c r="C9" s="1" t="s">
        <v>173</v>
      </c>
      <c r="D9" s="1" t="s">
        <v>174</v>
      </c>
      <c r="E9" s="1" t="s">
        <v>175</v>
      </c>
      <c r="F9" s="1" t="s">
        <v>176</v>
      </c>
      <c r="G9" s="1" t="s">
        <v>100</v>
      </c>
      <c r="H9" s="1" t="s">
        <v>176</v>
      </c>
      <c r="I9" s="1" t="s">
        <v>177</v>
      </c>
      <c r="J9" s="1" t="s">
        <v>178</v>
      </c>
      <c r="K9" s="1" t="s">
        <v>96</v>
      </c>
      <c r="L9" s="1" t="s">
        <v>97</v>
      </c>
      <c r="M9" s="1" t="s">
        <v>98</v>
      </c>
      <c r="N9" s="1" t="s">
        <v>99</v>
      </c>
      <c r="O9" s="1" t="s">
        <v>151</v>
      </c>
      <c r="P9" s="1" t="s">
        <v>170</v>
      </c>
      <c r="Q9" s="1" t="s">
        <v>141</v>
      </c>
      <c r="R9" s="1" t="s">
        <v>142</v>
      </c>
      <c r="S9" s="1" t="s">
        <v>144</v>
      </c>
      <c r="T9" s="1" t="s">
        <v>145</v>
      </c>
      <c r="U9" s="1" t="s">
        <v>179</v>
      </c>
      <c r="V9" s="1" t="s">
        <v>180</v>
      </c>
      <c r="W9" s="1" t="s">
        <v>124</v>
      </c>
      <c r="X9" s="1" t="s">
        <v>236</v>
      </c>
      <c r="Y9" s="1" t="s">
        <v>237</v>
      </c>
      <c r="Z9" s="1" t="s">
        <v>238</v>
      </c>
      <c r="AA9" s="1" t="s">
        <v>240</v>
      </c>
      <c r="AB9" s="1" t="s">
        <v>102</v>
      </c>
      <c r="AC9" s="1" t="s">
        <v>143</v>
      </c>
      <c r="AD9" s="1" t="s">
        <v>103</v>
      </c>
      <c r="AE9" s="1" t="s">
        <v>241</v>
      </c>
      <c r="AF9" s="1" t="s">
        <v>103</v>
      </c>
      <c r="AG9" s="1" t="s">
        <v>104</v>
      </c>
      <c r="AH9" s="1" t="s">
        <v>105</v>
      </c>
      <c r="AI9" s="1" t="s">
        <v>106</v>
      </c>
      <c r="AJ9" s="1" t="s">
        <v>106</v>
      </c>
      <c r="AK9" s="1" t="s">
        <v>104</v>
      </c>
      <c r="AL9" s="1" t="s">
        <v>107</v>
      </c>
      <c r="AM9" s="1" t="s">
        <v>108</v>
      </c>
      <c r="AN9" s="1" t="s">
        <v>123</v>
      </c>
      <c r="AO9" s="1" t="s">
        <v>110</v>
      </c>
      <c r="AP9" s="1" t="s">
        <v>242</v>
      </c>
      <c r="AQ9" s="1" t="s">
        <v>152</v>
      </c>
      <c r="AR9" s="1" t="s">
        <v>243</v>
      </c>
      <c r="AS9" s="1"/>
      <c r="AT9" s="1" t="s">
        <v>223</v>
      </c>
      <c r="AU9" s="1" t="s">
        <v>224</v>
      </c>
      <c r="AV9" s="1" t="s">
        <v>225</v>
      </c>
      <c r="AW9" s="1" t="s">
        <v>111</v>
      </c>
      <c r="AX9" s="1" t="s">
        <v>112</v>
      </c>
      <c r="AY9" s="1" t="s">
        <v>113</v>
      </c>
      <c r="AZ9" s="1" t="s">
        <v>114</v>
      </c>
      <c r="BA9" s="1" t="s">
        <v>115</v>
      </c>
      <c r="BB9" s="1" t="s">
        <v>116</v>
      </c>
      <c r="BC9" s="1" t="s">
        <v>117</v>
      </c>
      <c r="BD9" s="1" t="s">
        <v>118</v>
      </c>
      <c r="BE9" s="1" t="s">
        <v>119</v>
      </c>
      <c r="BF9" s="10"/>
      <c r="BG9" s="10"/>
      <c r="BH9" s="10"/>
      <c r="BI9" s="10"/>
      <c r="BJ9" s="10"/>
      <c r="BK9" s="10" t="s">
        <v>104</v>
      </c>
      <c r="BL9" s="10"/>
      <c r="BM9" s="10"/>
      <c r="BN9" s="10"/>
      <c r="BO9" s="10"/>
      <c r="BP9" s="10"/>
      <c r="BQ9" s="10">
        <v>100</v>
      </c>
      <c r="BR9" s="1"/>
      <c r="BS9" s="1"/>
      <c r="BT9" s="1"/>
      <c r="BU9" s="1"/>
      <c r="BV9" s="1"/>
      <c r="BW9" s="1" t="s">
        <v>104</v>
      </c>
      <c r="BX9" s="1"/>
      <c r="BY9" s="1"/>
      <c r="BZ9" s="1"/>
      <c r="CA9" s="1" t="s">
        <v>106</v>
      </c>
      <c r="CB9" s="1" t="s">
        <v>106</v>
      </c>
      <c r="CC9" s="2" t="s">
        <v>114</v>
      </c>
      <c r="CD9" s="1"/>
      <c r="CE9" s="4" t="s">
        <v>120</v>
      </c>
      <c r="CF9" s="1" t="s">
        <v>104</v>
      </c>
      <c r="CG9" s="1" t="s">
        <v>104</v>
      </c>
      <c r="CH9" s="2" t="s">
        <v>121</v>
      </c>
      <c r="CI9" s="1"/>
      <c r="CJ9" s="3" t="s">
        <v>122</v>
      </c>
      <c r="CK9" s="1" t="s">
        <v>104</v>
      </c>
      <c r="CL9" s="1" t="s">
        <v>104</v>
      </c>
      <c r="CM9" s="2" t="s">
        <v>121</v>
      </c>
      <c r="CN9" s="1"/>
      <c r="CO9" s="3" t="s">
        <v>122</v>
      </c>
      <c r="CP9" s="12" t="s">
        <v>239</v>
      </c>
      <c r="CQ9" s="10">
        <v>100</v>
      </c>
      <c r="CR9" s="1" t="s">
        <v>108</v>
      </c>
      <c r="CS9" s="10"/>
      <c r="CT9" s="10"/>
      <c r="CU9" s="11">
        <v>100</v>
      </c>
      <c r="CV9" s="28"/>
      <c r="CW9" s="28"/>
      <c r="CX9" s="21">
        <f>+CU9/BQ9</f>
        <v>1</v>
      </c>
      <c r="CY9" s="13" t="str">
        <f t="shared" si="4"/>
        <v>Óptimo</v>
      </c>
      <c r="CZ9" s="27"/>
      <c r="DA9" s="7" t="s">
        <v>426</v>
      </c>
      <c r="DB9" s="14">
        <f>+BQ9</f>
        <v>100</v>
      </c>
      <c r="DC9" s="17">
        <f>+CU9</f>
        <v>100</v>
      </c>
      <c r="DD9" s="15">
        <f t="shared" si="7"/>
        <v>1</v>
      </c>
      <c r="DE9" s="13" t="str">
        <f t="shared" si="8"/>
        <v>Óptimo</v>
      </c>
    </row>
    <row r="10" spans="1:109" ht="28.8" x14ac:dyDescent="0.3">
      <c r="A10" s="30" t="str">
        <f t="shared" si="0"/>
        <v>33000</v>
      </c>
      <c r="B10" s="1" t="s">
        <v>244</v>
      </c>
      <c r="C10" s="1" t="s">
        <v>173</v>
      </c>
      <c r="D10" s="1" t="s">
        <v>174</v>
      </c>
      <c r="E10" s="1" t="s">
        <v>175</v>
      </c>
      <c r="F10" s="1" t="s">
        <v>176</v>
      </c>
      <c r="G10" s="1" t="s">
        <v>100</v>
      </c>
      <c r="H10" s="1" t="s">
        <v>176</v>
      </c>
      <c r="I10" s="1" t="s">
        <v>177</v>
      </c>
      <c r="J10" s="1" t="s">
        <v>178</v>
      </c>
      <c r="K10" s="1" t="s">
        <v>96</v>
      </c>
      <c r="L10" s="1" t="s">
        <v>97</v>
      </c>
      <c r="M10" s="1" t="s">
        <v>98</v>
      </c>
      <c r="N10" s="1" t="s">
        <v>99</v>
      </c>
      <c r="O10" s="1" t="s">
        <v>151</v>
      </c>
      <c r="P10" s="1" t="s">
        <v>170</v>
      </c>
      <c r="Q10" s="1" t="s">
        <v>141</v>
      </c>
      <c r="R10" s="1" t="s">
        <v>142</v>
      </c>
      <c r="S10" s="1" t="s">
        <v>144</v>
      </c>
      <c r="T10" s="1" t="s">
        <v>145</v>
      </c>
      <c r="U10" s="1" t="s">
        <v>179</v>
      </c>
      <c r="V10" s="1" t="s">
        <v>180</v>
      </c>
      <c r="W10" s="1" t="s">
        <v>101</v>
      </c>
      <c r="X10" s="1" t="s">
        <v>245</v>
      </c>
      <c r="Y10" s="1" t="s">
        <v>246</v>
      </c>
      <c r="Z10" s="1" t="s">
        <v>247</v>
      </c>
      <c r="AA10" s="1" t="s">
        <v>249</v>
      </c>
      <c r="AB10" s="1" t="s">
        <v>102</v>
      </c>
      <c r="AC10" s="1" t="s">
        <v>130</v>
      </c>
      <c r="AD10" s="1" t="s">
        <v>126</v>
      </c>
      <c r="AE10" s="1" t="s">
        <v>250</v>
      </c>
      <c r="AF10" s="1" t="s">
        <v>139</v>
      </c>
      <c r="AG10" s="1" t="s">
        <v>155</v>
      </c>
      <c r="AH10" s="1" t="s">
        <v>105</v>
      </c>
      <c r="AI10" s="1" t="s">
        <v>106</v>
      </c>
      <c r="AJ10" s="1" t="s">
        <v>106</v>
      </c>
      <c r="AK10" s="1" t="s">
        <v>155</v>
      </c>
      <c r="AL10" s="1" t="s">
        <v>127</v>
      </c>
      <c r="AM10" s="1" t="s">
        <v>133</v>
      </c>
      <c r="AN10" s="1" t="s">
        <v>123</v>
      </c>
      <c r="AO10" s="1" t="s">
        <v>110</v>
      </c>
      <c r="AP10" s="1" t="s">
        <v>251</v>
      </c>
      <c r="AQ10" s="1" t="s">
        <v>152</v>
      </c>
      <c r="AR10" s="1" t="s">
        <v>188</v>
      </c>
      <c r="AS10" s="1"/>
      <c r="AT10" s="1" t="s">
        <v>200</v>
      </c>
      <c r="AU10" s="1" t="s">
        <v>201</v>
      </c>
      <c r="AV10" s="1" t="s">
        <v>202</v>
      </c>
      <c r="AW10" s="1" t="s">
        <v>111</v>
      </c>
      <c r="AX10" s="1" t="s">
        <v>112</v>
      </c>
      <c r="AY10" s="1" t="s">
        <v>113</v>
      </c>
      <c r="AZ10" s="1" t="s">
        <v>114</v>
      </c>
      <c r="BA10" s="1" t="s">
        <v>115</v>
      </c>
      <c r="BB10" s="1" t="s">
        <v>116</v>
      </c>
      <c r="BC10" s="1" t="s">
        <v>117</v>
      </c>
      <c r="BD10" s="1" t="s">
        <v>118</v>
      </c>
      <c r="BE10" s="1" t="s">
        <v>119</v>
      </c>
      <c r="BF10" s="10">
        <v>2</v>
      </c>
      <c r="BG10" s="10"/>
      <c r="BH10" s="10"/>
      <c r="BI10" s="10">
        <v>2</v>
      </c>
      <c r="BJ10" s="10"/>
      <c r="BK10" s="10"/>
      <c r="BL10" s="10">
        <v>2</v>
      </c>
      <c r="BM10" s="10"/>
      <c r="BN10" s="10"/>
      <c r="BO10" s="10">
        <v>2</v>
      </c>
      <c r="BP10" s="10"/>
      <c r="BQ10" s="10"/>
      <c r="BR10" s="1">
        <v>2</v>
      </c>
      <c r="BS10" s="1"/>
      <c r="BT10" s="1"/>
      <c r="BU10" s="1">
        <v>2</v>
      </c>
      <c r="BV10" s="1"/>
      <c r="BW10" s="1"/>
      <c r="BX10" s="1">
        <v>2</v>
      </c>
      <c r="BY10" s="1"/>
      <c r="BZ10" s="1"/>
      <c r="CA10" s="1" t="s">
        <v>136</v>
      </c>
      <c r="CB10" s="1" t="s">
        <v>136</v>
      </c>
      <c r="CC10" s="2" t="s">
        <v>121</v>
      </c>
      <c r="CD10" s="1"/>
      <c r="CE10" s="3" t="s">
        <v>122</v>
      </c>
      <c r="CF10" s="1" t="s">
        <v>134</v>
      </c>
      <c r="CG10" s="1" t="s">
        <v>134</v>
      </c>
      <c r="CH10" s="2" t="s">
        <v>121</v>
      </c>
      <c r="CI10" s="1"/>
      <c r="CJ10" s="3" t="s">
        <v>122</v>
      </c>
      <c r="CK10" s="1" t="s">
        <v>129</v>
      </c>
      <c r="CL10" s="1" t="s">
        <v>129</v>
      </c>
      <c r="CM10" s="2" t="s">
        <v>121</v>
      </c>
      <c r="CN10" s="1"/>
      <c r="CO10" s="3" t="s">
        <v>122</v>
      </c>
      <c r="CP10" s="12" t="s">
        <v>248</v>
      </c>
      <c r="CQ10" s="10">
        <v>8</v>
      </c>
      <c r="CR10" s="1" t="s">
        <v>133</v>
      </c>
      <c r="CS10" s="11">
        <v>2</v>
      </c>
      <c r="CT10" s="10"/>
      <c r="CU10" s="10"/>
      <c r="CV10" s="28"/>
      <c r="CW10" s="28"/>
      <c r="CX10" s="19">
        <f>+((SUM(CS10:CU10)/SUM(BO10:BQ10)))</f>
        <v>1</v>
      </c>
      <c r="CY10" s="13" t="str">
        <f t="shared" si="4"/>
        <v>Óptimo</v>
      </c>
      <c r="CZ10" s="27"/>
      <c r="DA10" s="7"/>
      <c r="DB10" s="14">
        <f>+SUM(BF10:BQ10)</f>
        <v>8</v>
      </c>
      <c r="DC10" s="17">
        <f>+BR10+BS10+BT10+BU10+BV10+BW10+BX10+BY10+BZ10+CS10+CT10+CU10</f>
        <v>8</v>
      </c>
      <c r="DD10" s="15">
        <f t="shared" si="7"/>
        <v>1</v>
      </c>
      <c r="DE10" s="13" t="str">
        <f t="shared" si="8"/>
        <v>Óptimo</v>
      </c>
    </row>
    <row r="11" spans="1:109" ht="43.2" x14ac:dyDescent="0.3">
      <c r="A11" s="30" t="str">
        <f t="shared" si="0"/>
        <v>33000</v>
      </c>
      <c r="B11" s="1" t="s">
        <v>252</v>
      </c>
      <c r="C11" s="1" t="s">
        <v>173</v>
      </c>
      <c r="D11" s="1" t="s">
        <v>174</v>
      </c>
      <c r="E11" s="1" t="s">
        <v>175</v>
      </c>
      <c r="F11" s="1" t="s">
        <v>176</v>
      </c>
      <c r="G11" s="1" t="s">
        <v>100</v>
      </c>
      <c r="H11" s="1" t="s">
        <v>176</v>
      </c>
      <c r="I11" s="1" t="s">
        <v>177</v>
      </c>
      <c r="J11" s="1" t="s">
        <v>178</v>
      </c>
      <c r="K11" s="1" t="s">
        <v>96</v>
      </c>
      <c r="L11" s="1" t="s">
        <v>97</v>
      </c>
      <c r="M11" s="1" t="s">
        <v>98</v>
      </c>
      <c r="N11" s="1" t="s">
        <v>99</v>
      </c>
      <c r="O11" s="1" t="s">
        <v>151</v>
      </c>
      <c r="P11" s="1" t="s">
        <v>170</v>
      </c>
      <c r="Q11" s="1" t="s">
        <v>141</v>
      </c>
      <c r="R11" s="1" t="s">
        <v>142</v>
      </c>
      <c r="S11" s="1" t="s">
        <v>144</v>
      </c>
      <c r="T11" s="1" t="s">
        <v>145</v>
      </c>
      <c r="U11" s="1" t="s">
        <v>179</v>
      </c>
      <c r="V11" s="1" t="s">
        <v>180</v>
      </c>
      <c r="W11" s="1" t="s">
        <v>124</v>
      </c>
      <c r="X11" s="1" t="s">
        <v>253</v>
      </c>
      <c r="Y11" s="1" t="s">
        <v>254</v>
      </c>
      <c r="Z11" s="1" t="s">
        <v>255</v>
      </c>
      <c r="AA11" s="1" t="s">
        <v>257</v>
      </c>
      <c r="AB11" s="1" t="s">
        <v>102</v>
      </c>
      <c r="AC11" s="1" t="s">
        <v>143</v>
      </c>
      <c r="AD11" s="1" t="s">
        <v>103</v>
      </c>
      <c r="AE11" s="1" t="s">
        <v>258</v>
      </c>
      <c r="AF11" s="1" t="s">
        <v>103</v>
      </c>
      <c r="AG11" s="1" t="s">
        <v>104</v>
      </c>
      <c r="AH11" s="1" t="s">
        <v>105</v>
      </c>
      <c r="AI11" s="1" t="s">
        <v>106</v>
      </c>
      <c r="AJ11" s="1" t="s">
        <v>106</v>
      </c>
      <c r="AK11" s="1" t="s">
        <v>148</v>
      </c>
      <c r="AL11" s="1" t="s">
        <v>107</v>
      </c>
      <c r="AM11" s="1" t="s">
        <v>108</v>
      </c>
      <c r="AN11" s="1" t="s">
        <v>123</v>
      </c>
      <c r="AO11" s="1" t="s">
        <v>110</v>
      </c>
      <c r="AP11" s="1" t="s">
        <v>259</v>
      </c>
      <c r="AQ11" s="1" t="s">
        <v>152</v>
      </c>
      <c r="AR11" s="1" t="s">
        <v>260</v>
      </c>
      <c r="AS11" s="1"/>
      <c r="AT11" s="1" t="s">
        <v>200</v>
      </c>
      <c r="AU11" s="1" t="s">
        <v>261</v>
      </c>
      <c r="AV11" s="1" t="s">
        <v>202</v>
      </c>
      <c r="AW11" s="1" t="s">
        <v>111</v>
      </c>
      <c r="AX11" s="1" t="s">
        <v>112</v>
      </c>
      <c r="AY11" s="1" t="s">
        <v>113</v>
      </c>
      <c r="AZ11" s="1" t="s">
        <v>114</v>
      </c>
      <c r="BA11" s="1" t="s">
        <v>115</v>
      </c>
      <c r="BB11" s="1" t="s">
        <v>116</v>
      </c>
      <c r="BC11" s="1" t="s">
        <v>117</v>
      </c>
      <c r="BD11" s="1" t="s">
        <v>118</v>
      </c>
      <c r="BE11" s="1" t="s">
        <v>119</v>
      </c>
      <c r="BF11" s="10"/>
      <c r="BG11" s="10"/>
      <c r="BH11" s="10"/>
      <c r="BI11" s="10"/>
      <c r="BJ11" s="10"/>
      <c r="BK11" s="10" t="s">
        <v>104</v>
      </c>
      <c r="BL11" s="10"/>
      <c r="BM11" s="10"/>
      <c r="BN11" s="10"/>
      <c r="BO11" s="10"/>
      <c r="BP11" s="10"/>
      <c r="BQ11" s="10">
        <v>100</v>
      </c>
      <c r="BR11" s="1"/>
      <c r="BS11" s="1"/>
      <c r="BT11" s="1"/>
      <c r="BU11" s="1"/>
      <c r="BV11" s="1"/>
      <c r="BW11" s="1" t="s">
        <v>104</v>
      </c>
      <c r="BX11" s="1"/>
      <c r="BY11" s="1"/>
      <c r="BZ11" s="1"/>
      <c r="CA11" s="1" t="s">
        <v>106</v>
      </c>
      <c r="CB11" s="1" t="s">
        <v>106</v>
      </c>
      <c r="CC11" s="2" t="s">
        <v>114</v>
      </c>
      <c r="CD11" s="1"/>
      <c r="CE11" s="4" t="s">
        <v>120</v>
      </c>
      <c r="CF11" s="1" t="s">
        <v>104</v>
      </c>
      <c r="CG11" s="1" t="s">
        <v>104</v>
      </c>
      <c r="CH11" s="2" t="s">
        <v>121</v>
      </c>
      <c r="CI11" s="1"/>
      <c r="CJ11" s="3" t="s">
        <v>122</v>
      </c>
      <c r="CK11" s="1" t="s">
        <v>104</v>
      </c>
      <c r="CL11" s="1" t="s">
        <v>104</v>
      </c>
      <c r="CM11" s="2" t="s">
        <v>121</v>
      </c>
      <c r="CN11" s="1"/>
      <c r="CO11" s="3" t="s">
        <v>122</v>
      </c>
      <c r="CP11" s="12" t="s">
        <v>256</v>
      </c>
      <c r="CQ11" s="10">
        <v>100</v>
      </c>
      <c r="CR11" s="1" t="s">
        <v>108</v>
      </c>
      <c r="CS11" s="10"/>
      <c r="CT11" s="10"/>
      <c r="CU11" s="11">
        <v>100</v>
      </c>
      <c r="CV11" s="28"/>
      <c r="CW11" s="28"/>
      <c r="CX11" s="21">
        <f>+CU11/BQ11</f>
        <v>1</v>
      </c>
      <c r="CY11" s="13" t="str">
        <f t="shared" si="4"/>
        <v>Óptimo</v>
      </c>
      <c r="CZ11" s="27"/>
      <c r="DA11" s="7" t="s">
        <v>426</v>
      </c>
      <c r="DB11" s="14">
        <f>+BQ11</f>
        <v>100</v>
      </c>
      <c r="DC11" s="17">
        <f>+CU11</f>
        <v>100</v>
      </c>
      <c r="DD11" s="15">
        <f t="shared" si="7"/>
        <v>1</v>
      </c>
      <c r="DE11" s="13" t="str">
        <f t="shared" si="8"/>
        <v>Óptimo</v>
      </c>
    </row>
    <row r="12" spans="1:109" x14ac:dyDescent="0.3">
      <c r="A12" s="30" t="str">
        <f t="shared" si="0"/>
        <v>33000</v>
      </c>
      <c r="B12" s="1" t="s">
        <v>262</v>
      </c>
      <c r="C12" s="1" t="s">
        <v>173</v>
      </c>
      <c r="D12" s="1" t="s">
        <v>174</v>
      </c>
      <c r="E12" s="1" t="s">
        <v>175</v>
      </c>
      <c r="F12" s="1" t="s">
        <v>176</v>
      </c>
      <c r="G12" s="1" t="s">
        <v>100</v>
      </c>
      <c r="H12" s="1" t="s">
        <v>176</v>
      </c>
      <c r="I12" s="1" t="s">
        <v>177</v>
      </c>
      <c r="J12" s="1" t="s">
        <v>178</v>
      </c>
      <c r="K12" s="1" t="s">
        <v>96</v>
      </c>
      <c r="L12" s="1" t="s">
        <v>97</v>
      </c>
      <c r="M12" s="1" t="s">
        <v>98</v>
      </c>
      <c r="N12" s="1" t="s">
        <v>99</v>
      </c>
      <c r="O12" s="1" t="s">
        <v>151</v>
      </c>
      <c r="P12" s="1" t="s">
        <v>170</v>
      </c>
      <c r="Q12" s="1" t="s">
        <v>141</v>
      </c>
      <c r="R12" s="1" t="s">
        <v>142</v>
      </c>
      <c r="S12" s="1" t="s">
        <v>144</v>
      </c>
      <c r="T12" s="1" t="s">
        <v>145</v>
      </c>
      <c r="U12" s="1" t="s">
        <v>179</v>
      </c>
      <c r="V12" s="1" t="s">
        <v>180</v>
      </c>
      <c r="W12" s="1" t="s">
        <v>101</v>
      </c>
      <c r="X12" s="1" t="s">
        <v>263</v>
      </c>
      <c r="Y12" s="1" t="s">
        <v>264</v>
      </c>
      <c r="Z12" s="1" t="s">
        <v>265</v>
      </c>
      <c r="AA12" s="1" t="s">
        <v>267</v>
      </c>
      <c r="AB12" s="1" t="s">
        <v>102</v>
      </c>
      <c r="AC12" s="1" t="s">
        <v>130</v>
      </c>
      <c r="AD12" s="1" t="s">
        <v>126</v>
      </c>
      <c r="AE12" s="1" t="s">
        <v>268</v>
      </c>
      <c r="AF12" s="1" t="s">
        <v>171</v>
      </c>
      <c r="AG12" s="1" t="s">
        <v>140</v>
      </c>
      <c r="AH12" s="1" t="s">
        <v>105</v>
      </c>
      <c r="AI12" s="1" t="s">
        <v>106</v>
      </c>
      <c r="AJ12" s="1" t="s">
        <v>106</v>
      </c>
      <c r="AK12" s="1" t="s">
        <v>140</v>
      </c>
      <c r="AL12" s="1" t="s">
        <v>146</v>
      </c>
      <c r="AM12" s="1" t="s">
        <v>133</v>
      </c>
      <c r="AN12" s="1" t="s">
        <v>123</v>
      </c>
      <c r="AO12" s="1" t="s">
        <v>110</v>
      </c>
      <c r="AP12" s="1" t="s">
        <v>269</v>
      </c>
      <c r="AQ12" s="1" t="s">
        <v>152</v>
      </c>
      <c r="AR12" s="1" t="s">
        <v>188</v>
      </c>
      <c r="AS12" s="1"/>
      <c r="AT12" s="1" t="s">
        <v>270</v>
      </c>
      <c r="AU12" s="1" t="s">
        <v>271</v>
      </c>
      <c r="AV12" s="1" t="s">
        <v>272</v>
      </c>
      <c r="AW12" s="1" t="s">
        <v>111</v>
      </c>
      <c r="AX12" s="1" t="s">
        <v>112</v>
      </c>
      <c r="AY12" s="1" t="s">
        <v>113</v>
      </c>
      <c r="AZ12" s="1" t="s">
        <v>114</v>
      </c>
      <c r="BA12" s="1" t="s">
        <v>115</v>
      </c>
      <c r="BB12" s="1" t="s">
        <v>116</v>
      </c>
      <c r="BC12" s="1" t="s">
        <v>117</v>
      </c>
      <c r="BD12" s="1" t="s">
        <v>118</v>
      </c>
      <c r="BE12" s="1" t="s">
        <v>119</v>
      </c>
      <c r="BF12" s="10"/>
      <c r="BG12" s="10"/>
      <c r="BH12" s="10">
        <v>6</v>
      </c>
      <c r="BI12" s="10"/>
      <c r="BJ12" s="10"/>
      <c r="BK12" s="10">
        <v>6</v>
      </c>
      <c r="BL12" s="10"/>
      <c r="BM12" s="10"/>
      <c r="BN12" s="10">
        <v>6</v>
      </c>
      <c r="BO12" s="10"/>
      <c r="BP12" s="10"/>
      <c r="BQ12" s="10">
        <v>6</v>
      </c>
      <c r="BR12" s="1"/>
      <c r="BS12" s="1"/>
      <c r="BT12" s="1">
        <v>6</v>
      </c>
      <c r="BU12" s="1"/>
      <c r="BV12" s="1"/>
      <c r="BW12" s="1">
        <v>6</v>
      </c>
      <c r="BX12" s="1"/>
      <c r="BY12" s="1"/>
      <c r="BZ12" s="1">
        <v>6</v>
      </c>
      <c r="CA12" s="1" t="s">
        <v>129</v>
      </c>
      <c r="CB12" s="1" t="s">
        <v>129</v>
      </c>
      <c r="CC12" s="2" t="s">
        <v>121</v>
      </c>
      <c r="CD12" s="1"/>
      <c r="CE12" s="3" t="s">
        <v>122</v>
      </c>
      <c r="CF12" s="1" t="s">
        <v>138</v>
      </c>
      <c r="CG12" s="1" t="s">
        <v>138</v>
      </c>
      <c r="CH12" s="2" t="s">
        <v>121</v>
      </c>
      <c r="CI12" s="1"/>
      <c r="CJ12" s="3" t="s">
        <v>122</v>
      </c>
      <c r="CK12" s="1" t="s">
        <v>163</v>
      </c>
      <c r="CL12" s="1" t="s">
        <v>163</v>
      </c>
      <c r="CM12" s="2" t="s">
        <v>121</v>
      </c>
      <c r="CN12" s="1"/>
      <c r="CO12" s="3" t="s">
        <v>122</v>
      </c>
      <c r="CP12" s="12" t="s">
        <v>266</v>
      </c>
      <c r="CQ12" s="10">
        <v>24</v>
      </c>
      <c r="CR12" s="1" t="s">
        <v>133</v>
      </c>
      <c r="CS12" s="10"/>
      <c r="CT12" s="10"/>
      <c r="CU12" s="11">
        <v>6</v>
      </c>
      <c r="CV12" s="28"/>
      <c r="CW12" s="28"/>
      <c r="CX12" s="19">
        <f t="shared" ref="CX12:CX15" si="12">+((SUM(CS12:CU12)/SUM(BO12:BQ12)))</f>
        <v>1</v>
      </c>
      <c r="CY12" s="13" t="str">
        <f t="shared" si="4"/>
        <v>Óptimo</v>
      </c>
      <c r="CZ12" s="27"/>
      <c r="DA12" s="7"/>
      <c r="DB12" s="14">
        <f t="shared" ref="DB12:DB15" si="13">+SUM(BF12:BQ12)</f>
        <v>24</v>
      </c>
      <c r="DC12" s="17">
        <f t="shared" ref="DC12:DC15" si="14">+BR12+BS12+BT12+BU12+BV12+BW12+BX12+BY12+BZ12+CS12+CT12+CU12</f>
        <v>24</v>
      </c>
      <c r="DD12" s="15">
        <f t="shared" si="7"/>
        <v>1</v>
      </c>
      <c r="DE12" s="13" t="str">
        <f t="shared" si="8"/>
        <v>Óptimo</v>
      </c>
    </row>
    <row r="13" spans="1:109" x14ac:dyDescent="0.3">
      <c r="A13" s="30" t="str">
        <f t="shared" si="0"/>
        <v>33000</v>
      </c>
      <c r="B13" s="1" t="s">
        <v>273</v>
      </c>
      <c r="C13" s="1" t="s">
        <v>173</v>
      </c>
      <c r="D13" s="1" t="s">
        <v>174</v>
      </c>
      <c r="E13" s="1" t="s">
        <v>175</v>
      </c>
      <c r="F13" s="1" t="s">
        <v>176</v>
      </c>
      <c r="G13" s="1" t="s">
        <v>100</v>
      </c>
      <c r="H13" s="1" t="s">
        <v>176</v>
      </c>
      <c r="I13" s="1" t="s">
        <v>177</v>
      </c>
      <c r="J13" s="1" t="s">
        <v>178</v>
      </c>
      <c r="K13" s="1" t="s">
        <v>96</v>
      </c>
      <c r="L13" s="1" t="s">
        <v>97</v>
      </c>
      <c r="M13" s="1" t="s">
        <v>98</v>
      </c>
      <c r="N13" s="1" t="s">
        <v>99</v>
      </c>
      <c r="O13" s="1" t="s">
        <v>151</v>
      </c>
      <c r="P13" s="1" t="s">
        <v>170</v>
      </c>
      <c r="Q13" s="1" t="s">
        <v>141</v>
      </c>
      <c r="R13" s="1" t="s">
        <v>142</v>
      </c>
      <c r="S13" s="1" t="s">
        <v>144</v>
      </c>
      <c r="T13" s="1" t="s">
        <v>145</v>
      </c>
      <c r="U13" s="1" t="s">
        <v>179</v>
      </c>
      <c r="V13" s="1" t="s">
        <v>180</v>
      </c>
      <c r="W13" s="1" t="s">
        <v>101</v>
      </c>
      <c r="X13" s="1" t="s">
        <v>274</v>
      </c>
      <c r="Y13" s="1" t="s">
        <v>275</v>
      </c>
      <c r="Z13" s="1" t="s">
        <v>276</v>
      </c>
      <c r="AA13" s="1" t="s">
        <v>278</v>
      </c>
      <c r="AB13" s="1" t="s">
        <v>102</v>
      </c>
      <c r="AC13" s="1" t="s">
        <v>130</v>
      </c>
      <c r="AD13" s="1" t="s">
        <v>126</v>
      </c>
      <c r="AE13" s="1" t="s">
        <v>279</v>
      </c>
      <c r="AF13" s="1" t="s">
        <v>139</v>
      </c>
      <c r="AG13" s="1" t="s">
        <v>136</v>
      </c>
      <c r="AH13" s="1" t="s">
        <v>105</v>
      </c>
      <c r="AI13" s="1" t="s">
        <v>106</v>
      </c>
      <c r="AJ13" s="1" t="s">
        <v>106</v>
      </c>
      <c r="AK13" s="1" t="s">
        <v>135</v>
      </c>
      <c r="AL13" s="1" t="s">
        <v>146</v>
      </c>
      <c r="AM13" s="1" t="s">
        <v>133</v>
      </c>
      <c r="AN13" s="1" t="s">
        <v>123</v>
      </c>
      <c r="AO13" s="1" t="s">
        <v>110</v>
      </c>
      <c r="AP13" s="1" t="s">
        <v>275</v>
      </c>
      <c r="AQ13" s="1" t="s">
        <v>152</v>
      </c>
      <c r="AR13" s="1" t="s">
        <v>188</v>
      </c>
      <c r="AS13" s="1"/>
      <c r="AT13" s="1" t="s">
        <v>270</v>
      </c>
      <c r="AU13" s="1" t="s">
        <v>271</v>
      </c>
      <c r="AV13" s="1" t="s">
        <v>272</v>
      </c>
      <c r="AW13" s="1" t="s">
        <v>111</v>
      </c>
      <c r="AX13" s="1" t="s">
        <v>112</v>
      </c>
      <c r="AY13" s="1" t="s">
        <v>113</v>
      </c>
      <c r="AZ13" s="1" t="s">
        <v>114</v>
      </c>
      <c r="BA13" s="1" t="s">
        <v>115</v>
      </c>
      <c r="BB13" s="1" t="s">
        <v>116</v>
      </c>
      <c r="BC13" s="1" t="s">
        <v>117</v>
      </c>
      <c r="BD13" s="1" t="s">
        <v>118</v>
      </c>
      <c r="BE13" s="1" t="s">
        <v>119</v>
      </c>
      <c r="BF13" s="10"/>
      <c r="BG13" s="10"/>
      <c r="BH13" s="10">
        <v>0</v>
      </c>
      <c r="BI13" s="10"/>
      <c r="BJ13" s="10"/>
      <c r="BK13" s="10">
        <v>1</v>
      </c>
      <c r="BL13" s="10"/>
      <c r="BM13" s="10"/>
      <c r="BN13" s="10">
        <v>0</v>
      </c>
      <c r="BO13" s="10"/>
      <c r="BP13" s="10"/>
      <c r="BQ13" s="10">
        <v>1</v>
      </c>
      <c r="BR13" s="1"/>
      <c r="BS13" s="1"/>
      <c r="BT13" s="1">
        <v>0</v>
      </c>
      <c r="BU13" s="1"/>
      <c r="BV13" s="1"/>
      <c r="BW13" s="1">
        <v>1</v>
      </c>
      <c r="BX13" s="1"/>
      <c r="BY13" s="1"/>
      <c r="BZ13" s="1">
        <v>0</v>
      </c>
      <c r="CA13" s="1" t="s">
        <v>106</v>
      </c>
      <c r="CB13" s="1" t="s">
        <v>106</v>
      </c>
      <c r="CC13" s="2" t="s">
        <v>121</v>
      </c>
      <c r="CD13" s="1"/>
      <c r="CE13" s="3" t="s">
        <v>122</v>
      </c>
      <c r="CF13" s="1" t="s">
        <v>135</v>
      </c>
      <c r="CG13" s="1" t="s">
        <v>135</v>
      </c>
      <c r="CH13" s="2" t="s">
        <v>121</v>
      </c>
      <c r="CI13" s="1"/>
      <c r="CJ13" s="3" t="s">
        <v>122</v>
      </c>
      <c r="CK13" s="1" t="s">
        <v>135</v>
      </c>
      <c r="CL13" s="1" t="s">
        <v>135</v>
      </c>
      <c r="CM13" s="2" t="s">
        <v>121</v>
      </c>
      <c r="CN13" s="1"/>
      <c r="CO13" s="3" t="s">
        <v>122</v>
      </c>
      <c r="CP13" s="12" t="s">
        <v>277</v>
      </c>
      <c r="CQ13" s="10">
        <v>2</v>
      </c>
      <c r="CR13" s="1" t="s">
        <v>133</v>
      </c>
      <c r="CS13" s="10"/>
      <c r="CT13" s="10"/>
      <c r="CU13" s="11">
        <v>1</v>
      </c>
      <c r="CV13" s="28"/>
      <c r="CW13" s="28"/>
      <c r="CX13" s="19">
        <f t="shared" si="12"/>
        <v>1</v>
      </c>
      <c r="CY13" s="13" t="str">
        <f t="shared" si="4"/>
        <v>Óptimo</v>
      </c>
      <c r="CZ13" s="27"/>
      <c r="DA13" s="7"/>
      <c r="DB13" s="14">
        <f t="shared" si="13"/>
        <v>2</v>
      </c>
      <c r="DC13" s="17">
        <f t="shared" si="14"/>
        <v>2</v>
      </c>
      <c r="DD13" s="15">
        <f t="shared" si="7"/>
        <v>1</v>
      </c>
      <c r="DE13" s="13" t="str">
        <f t="shared" si="8"/>
        <v>Óptimo</v>
      </c>
    </row>
    <row r="14" spans="1:109" x14ac:dyDescent="0.3">
      <c r="A14" s="30" t="str">
        <f t="shared" si="0"/>
        <v>33000</v>
      </c>
      <c r="B14" s="1" t="s">
        <v>280</v>
      </c>
      <c r="C14" s="1" t="s">
        <v>173</v>
      </c>
      <c r="D14" s="1" t="s">
        <v>174</v>
      </c>
      <c r="E14" s="1" t="s">
        <v>175</v>
      </c>
      <c r="F14" s="1" t="s">
        <v>176</v>
      </c>
      <c r="G14" s="1" t="s">
        <v>100</v>
      </c>
      <c r="H14" s="1" t="s">
        <v>176</v>
      </c>
      <c r="I14" s="1" t="s">
        <v>177</v>
      </c>
      <c r="J14" s="1" t="s">
        <v>178</v>
      </c>
      <c r="K14" s="1" t="s">
        <v>96</v>
      </c>
      <c r="L14" s="1" t="s">
        <v>97</v>
      </c>
      <c r="M14" s="1" t="s">
        <v>98</v>
      </c>
      <c r="N14" s="1" t="s">
        <v>99</v>
      </c>
      <c r="O14" s="1" t="s">
        <v>151</v>
      </c>
      <c r="P14" s="1" t="s">
        <v>170</v>
      </c>
      <c r="Q14" s="1" t="s">
        <v>141</v>
      </c>
      <c r="R14" s="1" t="s">
        <v>142</v>
      </c>
      <c r="S14" s="1" t="s">
        <v>144</v>
      </c>
      <c r="T14" s="1" t="s">
        <v>145</v>
      </c>
      <c r="U14" s="1" t="s">
        <v>179</v>
      </c>
      <c r="V14" s="1" t="s">
        <v>180</v>
      </c>
      <c r="W14" s="1" t="s">
        <v>101</v>
      </c>
      <c r="X14" s="1" t="s">
        <v>281</v>
      </c>
      <c r="Y14" s="1" t="s">
        <v>282</v>
      </c>
      <c r="Z14" s="1" t="s">
        <v>283</v>
      </c>
      <c r="AA14" s="1" t="s">
        <v>285</v>
      </c>
      <c r="AB14" s="1" t="s">
        <v>102</v>
      </c>
      <c r="AC14" s="1" t="s">
        <v>130</v>
      </c>
      <c r="AD14" s="1" t="s">
        <v>126</v>
      </c>
      <c r="AE14" s="1" t="s">
        <v>286</v>
      </c>
      <c r="AF14" s="1" t="s">
        <v>161</v>
      </c>
      <c r="AG14" s="1" t="s">
        <v>137</v>
      </c>
      <c r="AH14" s="1" t="s">
        <v>105</v>
      </c>
      <c r="AI14" s="1" t="s">
        <v>106</v>
      </c>
      <c r="AJ14" s="1" t="s">
        <v>106</v>
      </c>
      <c r="AK14" s="1" t="s">
        <v>137</v>
      </c>
      <c r="AL14" s="1" t="s">
        <v>146</v>
      </c>
      <c r="AM14" s="1" t="s">
        <v>133</v>
      </c>
      <c r="AN14" s="1" t="s">
        <v>109</v>
      </c>
      <c r="AO14" s="1" t="s">
        <v>110</v>
      </c>
      <c r="AP14" s="1" t="s">
        <v>287</v>
      </c>
      <c r="AQ14" s="1" t="s">
        <v>152</v>
      </c>
      <c r="AR14" s="1" t="s">
        <v>188</v>
      </c>
      <c r="AS14" s="1"/>
      <c r="AT14" s="1" t="s">
        <v>288</v>
      </c>
      <c r="AU14" s="1" t="s">
        <v>169</v>
      </c>
      <c r="AV14" s="1" t="s">
        <v>289</v>
      </c>
      <c r="AW14" s="1" t="s">
        <v>111</v>
      </c>
      <c r="AX14" s="1" t="s">
        <v>112</v>
      </c>
      <c r="AY14" s="1" t="s">
        <v>113</v>
      </c>
      <c r="AZ14" s="1" t="s">
        <v>114</v>
      </c>
      <c r="BA14" s="1" t="s">
        <v>115</v>
      </c>
      <c r="BB14" s="1" t="s">
        <v>116</v>
      </c>
      <c r="BC14" s="1" t="s">
        <v>117</v>
      </c>
      <c r="BD14" s="1" t="s">
        <v>118</v>
      </c>
      <c r="BE14" s="1" t="s">
        <v>119</v>
      </c>
      <c r="BF14" s="10"/>
      <c r="BG14" s="10"/>
      <c r="BH14" s="10">
        <v>0</v>
      </c>
      <c r="BI14" s="10"/>
      <c r="BJ14" s="10"/>
      <c r="BK14" s="10">
        <v>1</v>
      </c>
      <c r="BL14" s="10"/>
      <c r="BM14" s="10"/>
      <c r="BN14" s="10">
        <v>1</v>
      </c>
      <c r="BO14" s="10"/>
      <c r="BP14" s="10"/>
      <c r="BQ14" s="10">
        <v>1</v>
      </c>
      <c r="BR14" s="1"/>
      <c r="BS14" s="1"/>
      <c r="BT14" s="1">
        <v>0</v>
      </c>
      <c r="BU14" s="1"/>
      <c r="BV14" s="1"/>
      <c r="BW14" s="1">
        <v>1</v>
      </c>
      <c r="BX14" s="1"/>
      <c r="BY14" s="1"/>
      <c r="BZ14" s="1">
        <v>1</v>
      </c>
      <c r="CA14" s="1" t="s">
        <v>106</v>
      </c>
      <c r="CB14" s="1" t="s">
        <v>106</v>
      </c>
      <c r="CC14" s="2" t="s">
        <v>121</v>
      </c>
      <c r="CD14" s="1"/>
      <c r="CE14" s="3" t="s">
        <v>122</v>
      </c>
      <c r="CF14" s="1" t="s">
        <v>135</v>
      </c>
      <c r="CG14" s="1" t="s">
        <v>135</v>
      </c>
      <c r="CH14" s="2" t="s">
        <v>121</v>
      </c>
      <c r="CI14" s="1"/>
      <c r="CJ14" s="3" t="s">
        <v>122</v>
      </c>
      <c r="CK14" s="1" t="s">
        <v>136</v>
      </c>
      <c r="CL14" s="1" t="s">
        <v>136</v>
      </c>
      <c r="CM14" s="2" t="s">
        <v>121</v>
      </c>
      <c r="CN14" s="1"/>
      <c r="CO14" s="3" t="s">
        <v>122</v>
      </c>
      <c r="CP14" s="12" t="s">
        <v>284</v>
      </c>
      <c r="CQ14" s="10">
        <v>3</v>
      </c>
      <c r="CR14" s="1" t="s">
        <v>133</v>
      </c>
      <c r="CS14" s="10"/>
      <c r="CT14" s="10"/>
      <c r="CU14" s="11">
        <v>1</v>
      </c>
      <c r="CV14" s="28"/>
      <c r="CW14" s="28"/>
      <c r="CX14" s="19">
        <f t="shared" si="12"/>
        <v>1</v>
      </c>
      <c r="CY14" s="13" t="str">
        <f t="shared" si="4"/>
        <v>Óptimo</v>
      </c>
      <c r="CZ14" s="27"/>
      <c r="DA14" s="7"/>
      <c r="DB14" s="14">
        <f t="shared" si="13"/>
        <v>3</v>
      </c>
      <c r="DC14" s="17">
        <f t="shared" si="14"/>
        <v>3</v>
      </c>
      <c r="DD14" s="15">
        <f t="shared" si="7"/>
        <v>1</v>
      </c>
      <c r="DE14" s="13" t="str">
        <f t="shared" si="8"/>
        <v>Óptimo</v>
      </c>
    </row>
    <row r="15" spans="1:109" x14ac:dyDescent="0.3">
      <c r="A15" s="30" t="str">
        <f t="shared" si="0"/>
        <v>33000</v>
      </c>
      <c r="B15" s="1" t="s">
        <v>290</v>
      </c>
      <c r="C15" s="1" t="s">
        <v>173</v>
      </c>
      <c r="D15" s="1" t="s">
        <v>174</v>
      </c>
      <c r="E15" s="1" t="s">
        <v>175</v>
      </c>
      <c r="F15" s="1" t="s">
        <v>176</v>
      </c>
      <c r="G15" s="1" t="s">
        <v>100</v>
      </c>
      <c r="H15" s="1" t="s">
        <v>176</v>
      </c>
      <c r="I15" s="1" t="s">
        <v>177</v>
      </c>
      <c r="J15" s="1" t="s">
        <v>178</v>
      </c>
      <c r="K15" s="1" t="s">
        <v>96</v>
      </c>
      <c r="L15" s="1" t="s">
        <v>97</v>
      </c>
      <c r="M15" s="1" t="s">
        <v>98</v>
      </c>
      <c r="N15" s="1" t="s">
        <v>99</v>
      </c>
      <c r="O15" s="1" t="s">
        <v>151</v>
      </c>
      <c r="P15" s="1" t="s">
        <v>170</v>
      </c>
      <c r="Q15" s="1" t="s">
        <v>141</v>
      </c>
      <c r="R15" s="1" t="s">
        <v>142</v>
      </c>
      <c r="S15" s="1" t="s">
        <v>144</v>
      </c>
      <c r="T15" s="1" t="s">
        <v>145</v>
      </c>
      <c r="U15" s="1" t="s">
        <v>179</v>
      </c>
      <c r="V15" s="1" t="s">
        <v>180</v>
      </c>
      <c r="W15" s="1" t="s">
        <v>101</v>
      </c>
      <c r="X15" s="1" t="s">
        <v>291</v>
      </c>
      <c r="Y15" s="1" t="s">
        <v>292</v>
      </c>
      <c r="Z15" s="1" t="s">
        <v>293</v>
      </c>
      <c r="AA15" s="1" t="s">
        <v>295</v>
      </c>
      <c r="AB15" s="1" t="s">
        <v>102</v>
      </c>
      <c r="AC15" s="1" t="s">
        <v>130</v>
      </c>
      <c r="AD15" s="1" t="s">
        <v>126</v>
      </c>
      <c r="AE15" s="1" t="s">
        <v>296</v>
      </c>
      <c r="AF15" s="1" t="s">
        <v>164</v>
      </c>
      <c r="AG15" s="1" t="s">
        <v>137</v>
      </c>
      <c r="AH15" s="1" t="s">
        <v>105</v>
      </c>
      <c r="AI15" s="1" t="s">
        <v>106</v>
      </c>
      <c r="AJ15" s="1" t="s">
        <v>106</v>
      </c>
      <c r="AK15" s="1" t="s">
        <v>137</v>
      </c>
      <c r="AL15" s="1" t="s">
        <v>107</v>
      </c>
      <c r="AM15" s="1" t="s">
        <v>133</v>
      </c>
      <c r="AN15" s="1" t="s">
        <v>109</v>
      </c>
      <c r="AO15" s="1" t="s">
        <v>110</v>
      </c>
      <c r="AP15" s="1" t="s">
        <v>287</v>
      </c>
      <c r="AQ15" s="1" t="s">
        <v>152</v>
      </c>
      <c r="AR15" s="1" t="s">
        <v>188</v>
      </c>
      <c r="AS15" s="1"/>
      <c r="AT15" s="1" t="s">
        <v>297</v>
      </c>
      <c r="AU15" s="1" t="s">
        <v>169</v>
      </c>
      <c r="AV15" s="1" t="s">
        <v>289</v>
      </c>
      <c r="AW15" s="1" t="s">
        <v>111</v>
      </c>
      <c r="AX15" s="1" t="s">
        <v>112</v>
      </c>
      <c r="AY15" s="1" t="s">
        <v>113</v>
      </c>
      <c r="AZ15" s="1" t="s">
        <v>114</v>
      </c>
      <c r="BA15" s="1" t="s">
        <v>115</v>
      </c>
      <c r="BB15" s="1" t="s">
        <v>116</v>
      </c>
      <c r="BC15" s="1" t="s">
        <v>117</v>
      </c>
      <c r="BD15" s="1" t="s">
        <v>118</v>
      </c>
      <c r="BE15" s="1" t="s">
        <v>119</v>
      </c>
      <c r="BF15" s="10"/>
      <c r="BG15" s="10"/>
      <c r="BH15" s="10">
        <v>1</v>
      </c>
      <c r="BI15" s="10"/>
      <c r="BJ15" s="10"/>
      <c r="BK15" s="10">
        <v>1</v>
      </c>
      <c r="BL15" s="10"/>
      <c r="BM15" s="10"/>
      <c r="BN15" s="10">
        <v>0</v>
      </c>
      <c r="BO15" s="10"/>
      <c r="BP15" s="10"/>
      <c r="BQ15" s="10">
        <v>1</v>
      </c>
      <c r="BR15" s="1"/>
      <c r="BS15" s="1"/>
      <c r="BT15" s="1">
        <v>1</v>
      </c>
      <c r="BU15" s="1"/>
      <c r="BV15" s="1"/>
      <c r="BW15" s="1">
        <v>1</v>
      </c>
      <c r="BX15" s="1"/>
      <c r="BY15" s="1"/>
      <c r="BZ15" s="1">
        <v>0</v>
      </c>
      <c r="CA15" s="1" t="s">
        <v>135</v>
      </c>
      <c r="CB15" s="1" t="s">
        <v>135</v>
      </c>
      <c r="CC15" s="2" t="s">
        <v>121</v>
      </c>
      <c r="CD15" s="1"/>
      <c r="CE15" s="3" t="s">
        <v>122</v>
      </c>
      <c r="CF15" s="1" t="s">
        <v>136</v>
      </c>
      <c r="CG15" s="1" t="s">
        <v>136</v>
      </c>
      <c r="CH15" s="2" t="s">
        <v>121</v>
      </c>
      <c r="CI15" s="1"/>
      <c r="CJ15" s="3" t="s">
        <v>122</v>
      </c>
      <c r="CK15" s="1" t="s">
        <v>136</v>
      </c>
      <c r="CL15" s="1" t="s">
        <v>136</v>
      </c>
      <c r="CM15" s="2" t="s">
        <v>121</v>
      </c>
      <c r="CN15" s="1"/>
      <c r="CO15" s="3" t="s">
        <v>122</v>
      </c>
      <c r="CP15" s="12" t="s">
        <v>294</v>
      </c>
      <c r="CQ15" s="10">
        <v>3</v>
      </c>
      <c r="CR15" s="1" t="s">
        <v>133</v>
      </c>
      <c r="CS15" s="10"/>
      <c r="CT15" s="10"/>
      <c r="CU15" s="11">
        <v>1</v>
      </c>
      <c r="CV15" s="28"/>
      <c r="CW15" s="28"/>
      <c r="CX15" s="19">
        <f t="shared" si="12"/>
        <v>1</v>
      </c>
      <c r="CY15" s="13" t="str">
        <f t="shared" si="4"/>
        <v>Óptimo</v>
      </c>
      <c r="CZ15" s="27"/>
      <c r="DA15" s="7"/>
      <c r="DB15" s="14">
        <f t="shared" si="13"/>
        <v>3</v>
      </c>
      <c r="DC15" s="17">
        <f t="shared" si="14"/>
        <v>3</v>
      </c>
      <c r="DD15" s="15">
        <f t="shared" si="7"/>
        <v>1</v>
      </c>
      <c r="DE15" s="13" t="str">
        <f t="shared" si="8"/>
        <v>Óptimo</v>
      </c>
    </row>
    <row r="16" spans="1:109" ht="43.2" x14ac:dyDescent="0.3">
      <c r="A16" s="30" t="str">
        <f t="shared" ref="A16:A28" si="15">+_xlfn.CONCAT(E16,G16)</f>
        <v>33000</v>
      </c>
      <c r="B16" s="1" t="s">
        <v>298</v>
      </c>
      <c r="C16" s="1" t="s">
        <v>173</v>
      </c>
      <c r="D16" s="1" t="s">
        <v>174</v>
      </c>
      <c r="E16" s="1" t="s">
        <v>175</v>
      </c>
      <c r="F16" s="1" t="s">
        <v>176</v>
      </c>
      <c r="G16" s="1" t="s">
        <v>100</v>
      </c>
      <c r="H16" s="1" t="s">
        <v>176</v>
      </c>
      <c r="I16" s="1" t="s">
        <v>177</v>
      </c>
      <c r="J16" s="1" t="s">
        <v>178</v>
      </c>
      <c r="K16" s="1" t="s">
        <v>96</v>
      </c>
      <c r="L16" s="1" t="s">
        <v>97</v>
      </c>
      <c r="M16" s="1" t="s">
        <v>98</v>
      </c>
      <c r="N16" s="1" t="s">
        <v>99</v>
      </c>
      <c r="O16" s="1" t="s">
        <v>151</v>
      </c>
      <c r="P16" s="1" t="s">
        <v>170</v>
      </c>
      <c r="Q16" s="1" t="s">
        <v>141</v>
      </c>
      <c r="R16" s="1" t="s">
        <v>142</v>
      </c>
      <c r="S16" s="1" t="s">
        <v>144</v>
      </c>
      <c r="T16" s="1" t="s">
        <v>145</v>
      </c>
      <c r="U16" s="1" t="s">
        <v>179</v>
      </c>
      <c r="V16" s="1" t="s">
        <v>180</v>
      </c>
      <c r="W16" s="1" t="s">
        <v>124</v>
      </c>
      <c r="X16" s="1" t="s">
        <v>299</v>
      </c>
      <c r="Y16" s="1" t="s">
        <v>300</v>
      </c>
      <c r="Z16" s="1" t="s">
        <v>301</v>
      </c>
      <c r="AA16" s="1" t="s">
        <v>303</v>
      </c>
      <c r="AB16" s="1" t="s">
        <v>102</v>
      </c>
      <c r="AC16" s="1" t="s">
        <v>143</v>
      </c>
      <c r="AD16" s="1" t="s">
        <v>103</v>
      </c>
      <c r="AE16" s="1" t="s">
        <v>304</v>
      </c>
      <c r="AF16" s="1" t="s">
        <v>103</v>
      </c>
      <c r="AG16" s="1" t="s">
        <v>104</v>
      </c>
      <c r="AH16" s="1" t="s">
        <v>105</v>
      </c>
      <c r="AI16" s="1" t="s">
        <v>106</v>
      </c>
      <c r="AJ16" s="1" t="s">
        <v>106</v>
      </c>
      <c r="AK16" s="1" t="s">
        <v>137</v>
      </c>
      <c r="AL16" s="1" t="s">
        <v>107</v>
      </c>
      <c r="AM16" s="1" t="s">
        <v>108</v>
      </c>
      <c r="AN16" s="1" t="s">
        <v>123</v>
      </c>
      <c r="AO16" s="1" t="s">
        <v>110</v>
      </c>
      <c r="AP16" s="1" t="s">
        <v>287</v>
      </c>
      <c r="AQ16" s="1" t="s">
        <v>152</v>
      </c>
      <c r="AR16" s="1" t="s">
        <v>305</v>
      </c>
      <c r="AS16" s="1"/>
      <c r="AT16" s="1" t="s">
        <v>297</v>
      </c>
      <c r="AU16" s="1" t="s">
        <v>169</v>
      </c>
      <c r="AV16" s="1" t="s">
        <v>289</v>
      </c>
      <c r="AW16" s="1" t="s">
        <v>111</v>
      </c>
      <c r="AX16" s="1" t="s">
        <v>112</v>
      </c>
      <c r="AY16" s="1" t="s">
        <v>113</v>
      </c>
      <c r="AZ16" s="1" t="s">
        <v>114</v>
      </c>
      <c r="BA16" s="1" t="s">
        <v>115</v>
      </c>
      <c r="BB16" s="1" t="s">
        <v>116</v>
      </c>
      <c r="BC16" s="1" t="s">
        <v>117</v>
      </c>
      <c r="BD16" s="1" t="s">
        <v>118</v>
      </c>
      <c r="BE16" s="1" t="s">
        <v>119</v>
      </c>
      <c r="BF16" s="10"/>
      <c r="BG16" s="10"/>
      <c r="BH16" s="10"/>
      <c r="BI16" s="10"/>
      <c r="BJ16" s="10"/>
      <c r="BK16" s="10" t="s">
        <v>104</v>
      </c>
      <c r="BL16" s="10"/>
      <c r="BM16" s="10"/>
      <c r="BN16" s="10"/>
      <c r="BO16" s="10"/>
      <c r="BP16" s="10"/>
      <c r="BQ16" s="10">
        <v>100</v>
      </c>
      <c r="BR16" s="1"/>
      <c r="BS16" s="1"/>
      <c r="BT16" s="1"/>
      <c r="BU16" s="1"/>
      <c r="BV16" s="1"/>
      <c r="BW16" s="1" t="s">
        <v>104</v>
      </c>
      <c r="BX16" s="1"/>
      <c r="BY16" s="1"/>
      <c r="BZ16" s="1"/>
      <c r="CA16" s="1" t="s">
        <v>106</v>
      </c>
      <c r="CB16" s="1" t="s">
        <v>106</v>
      </c>
      <c r="CC16" s="2" t="s">
        <v>114</v>
      </c>
      <c r="CD16" s="1"/>
      <c r="CE16" s="4" t="s">
        <v>120</v>
      </c>
      <c r="CF16" s="1" t="s">
        <v>104</v>
      </c>
      <c r="CG16" s="1" t="s">
        <v>104</v>
      </c>
      <c r="CH16" s="2" t="s">
        <v>121</v>
      </c>
      <c r="CI16" s="1"/>
      <c r="CJ16" s="3" t="s">
        <v>122</v>
      </c>
      <c r="CK16" s="1" t="s">
        <v>104</v>
      </c>
      <c r="CL16" s="1" t="s">
        <v>104</v>
      </c>
      <c r="CM16" s="2" t="s">
        <v>121</v>
      </c>
      <c r="CN16" s="1"/>
      <c r="CO16" s="3" t="s">
        <v>122</v>
      </c>
      <c r="CP16" s="12" t="s">
        <v>302</v>
      </c>
      <c r="CQ16" s="10">
        <v>100</v>
      </c>
      <c r="CR16" s="1" t="s">
        <v>108</v>
      </c>
      <c r="CS16" s="10"/>
      <c r="CT16" s="10"/>
      <c r="CU16" s="11">
        <v>100</v>
      </c>
      <c r="CV16" s="28"/>
      <c r="CW16" s="28"/>
      <c r="CX16" s="21">
        <f>+CU16/BQ16</f>
        <v>1</v>
      </c>
      <c r="CY16" s="13" t="str">
        <f t="shared" ref="CY16:CY28" si="16">+_xlfn.IFS(CX16&lt;0.6,"En Riesgo",CX16&lt;0.8,"Mejorable",CX16&lt;1.3,"Óptimo",+CX16&lt;999999,"Excedido")</f>
        <v>Óptimo</v>
      </c>
      <c r="CZ16" s="27"/>
      <c r="DA16" s="7" t="s">
        <v>426</v>
      </c>
      <c r="DB16" s="14">
        <f>+BQ16</f>
        <v>100</v>
      </c>
      <c r="DC16" s="17">
        <f>+CU16</f>
        <v>100</v>
      </c>
      <c r="DD16" s="15">
        <f t="shared" si="7"/>
        <v>1</v>
      </c>
      <c r="DE16" s="13" t="str">
        <f t="shared" ref="DE16:DE28" si="17">+_xlfn.IFS(DD16&lt;0.6,"En Riesgo",DD16&lt;0.8,"Mejorable",DD16&lt;1.3,"Óptimo",+DD16&lt;999999,"Excedido")</f>
        <v>Óptimo</v>
      </c>
    </row>
    <row r="17" spans="1:109" x14ac:dyDescent="0.3">
      <c r="A17" s="30" t="str">
        <f t="shared" si="15"/>
        <v>33000</v>
      </c>
      <c r="B17" s="1" t="s">
        <v>308</v>
      </c>
      <c r="C17" s="1" t="s">
        <v>173</v>
      </c>
      <c r="D17" s="1" t="s">
        <v>174</v>
      </c>
      <c r="E17" s="1" t="s">
        <v>175</v>
      </c>
      <c r="F17" s="1" t="s">
        <v>176</v>
      </c>
      <c r="G17" s="1" t="s">
        <v>100</v>
      </c>
      <c r="H17" s="1" t="s">
        <v>176</v>
      </c>
      <c r="I17" s="1" t="s">
        <v>177</v>
      </c>
      <c r="J17" s="1" t="s">
        <v>178</v>
      </c>
      <c r="K17" s="1" t="s">
        <v>96</v>
      </c>
      <c r="L17" s="1" t="s">
        <v>97</v>
      </c>
      <c r="M17" s="1" t="s">
        <v>98</v>
      </c>
      <c r="N17" s="1" t="s">
        <v>99</v>
      </c>
      <c r="O17" s="1" t="s">
        <v>151</v>
      </c>
      <c r="P17" s="1" t="s">
        <v>170</v>
      </c>
      <c r="Q17" s="1" t="s">
        <v>141</v>
      </c>
      <c r="R17" s="1" t="s">
        <v>142</v>
      </c>
      <c r="S17" s="1" t="s">
        <v>144</v>
      </c>
      <c r="T17" s="1" t="s">
        <v>145</v>
      </c>
      <c r="U17" s="1" t="s">
        <v>306</v>
      </c>
      <c r="V17" s="1" t="s">
        <v>307</v>
      </c>
      <c r="W17" s="1" t="s">
        <v>101</v>
      </c>
      <c r="X17" s="1" t="s">
        <v>309</v>
      </c>
      <c r="Y17" s="1" t="s">
        <v>310</v>
      </c>
      <c r="Z17" s="1" t="s">
        <v>311</v>
      </c>
      <c r="AA17" s="1" t="s">
        <v>313</v>
      </c>
      <c r="AB17" s="1" t="s">
        <v>102</v>
      </c>
      <c r="AC17" s="1" t="s">
        <v>130</v>
      </c>
      <c r="AD17" s="1" t="s">
        <v>126</v>
      </c>
      <c r="AE17" s="1" t="s">
        <v>314</v>
      </c>
      <c r="AF17" s="1" t="s">
        <v>154</v>
      </c>
      <c r="AG17" s="1" t="s">
        <v>156</v>
      </c>
      <c r="AH17" s="1" t="s">
        <v>105</v>
      </c>
      <c r="AI17" s="1" t="s">
        <v>106</v>
      </c>
      <c r="AJ17" s="1" t="s">
        <v>106</v>
      </c>
      <c r="AK17" s="1" t="s">
        <v>156</v>
      </c>
      <c r="AL17" s="1" t="s">
        <v>146</v>
      </c>
      <c r="AM17" s="1" t="s">
        <v>133</v>
      </c>
      <c r="AN17" s="1" t="s">
        <v>123</v>
      </c>
      <c r="AO17" s="1" t="s">
        <v>110</v>
      </c>
      <c r="AP17" s="1" t="s">
        <v>315</v>
      </c>
      <c r="AQ17" s="1" t="s">
        <v>152</v>
      </c>
      <c r="AR17" s="1" t="s">
        <v>188</v>
      </c>
      <c r="AS17" s="1" t="s">
        <v>316</v>
      </c>
      <c r="AT17" s="1" t="s">
        <v>317</v>
      </c>
      <c r="AU17" s="1" t="s">
        <v>318</v>
      </c>
      <c r="AV17" s="1" t="s">
        <v>319</v>
      </c>
      <c r="AW17" s="1" t="s">
        <v>111</v>
      </c>
      <c r="AX17" s="1" t="s">
        <v>112</v>
      </c>
      <c r="AY17" s="1" t="s">
        <v>113</v>
      </c>
      <c r="AZ17" s="1" t="s">
        <v>114</v>
      </c>
      <c r="BA17" s="1" t="s">
        <v>115</v>
      </c>
      <c r="BB17" s="1" t="s">
        <v>116</v>
      </c>
      <c r="BC17" s="1" t="s">
        <v>117</v>
      </c>
      <c r="BD17" s="1" t="s">
        <v>118</v>
      </c>
      <c r="BE17" s="1" t="s">
        <v>119</v>
      </c>
      <c r="BF17" s="10"/>
      <c r="BG17" s="10"/>
      <c r="BH17" s="10">
        <v>125</v>
      </c>
      <c r="BI17" s="10"/>
      <c r="BJ17" s="10"/>
      <c r="BK17" s="10">
        <v>0</v>
      </c>
      <c r="BL17" s="10"/>
      <c r="BM17" s="10"/>
      <c r="BN17" s="10">
        <v>0</v>
      </c>
      <c r="BO17" s="10"/>
      <c r="BP17" s="10"/>
      <c r="BQ17" s="10">
        <v>0</v>
      </c>
      <c r="BR17" s="1"/>
      <c r="BS17" s="1"/>
      <c r="BT17" s="1">
        <v>125</v>
      </c>
      <c r="BU17" s="1"/>
      <c r="BV17" s="1"/>
      <c r="BW17" s="1">
        <v>0</v>
      </c>
      <c r="BX17" s="1"/>
      <c r="BY17" s="1"/>
      <c r="BZ17" s="1">
        <v>0</v>
      </c>
      <c r="CA17" s="1" t="s">
        <v>156</v>
      </c>
      <c r="CB17" s="1" t="s">
        <v>156</v>
      </c>
      <c r="CC17" s="2" t="s">
        <v>121</v>
      </c>
      <c r="CD17" s="1"/>
      <c r="CE17" s="3" t="s">
        <v>122</v>
      </c>
      <c r="CF17" s="1" t="s">
        <v>156</v>
      </c>
      <c r="CG17" s="1" t="s">
        <v>156</v>
      </c>
      <c r="CH17" s="2" t="s">
        <v>121</v>
      </c>
      <c r="CI17" s="1"/>
      <c r="CJ17" s="3" t="s">
        <v>122</v>
      </c>
      <c r="CK17" s="1" t="s">
        <v>156</v>
      </c>
      <c r="CL17" s="1" t="s">
        <v>156</v>
      </c>
      <c r="CM17" s="2" t="s">
        <v>121</v>
      </c>
      <c r="CN17" s="1"/>
      <c r="CO17" s="3" t="s">
        <v>122</v>
      </c>
      <c r="CP17" s="12" t="s">
        <v>312</v>
      </c>
      <c r="CQ17" s="10">
        <v>125</v>
      </c>
      <c r="CR17" s="1" t="s">
        <v>133</v>
      </c>
      <c r="CS17" s="10"/>
      <c r="CT17" s="10"/>
      <c r="CU17" s="11">
        <v>0</v>
      </c>
      <c r="CV17" s="28">
        <f>+SUM(BO17:BQ17)</f>
        <v>0</v>
      </c>
      <c r="CW17" s="28">
        <f>+SUM(CS17:CU17)</f>
        <v>0</v>
      </c>
      <c r="CX17" s="15">
        <f>+IF(CV17=CW17,1,"Error de logica un numero no se puede divir entre 0")</f>
        <v>1</v>
      </c>
      <c r="CY17" s="13" t="str">
        <f t="shared" si="16"/>
        <v>Óptimo</v>
      </c>
      <c r="CZ17" s="27"/>
      <c r="DA17" s="7"/>
      <c r="DB17" s="14">
        <f t="shared" ref="DB17:DB18" si="18">+SUM(BF17:BQ17)</f>
        <v>125</v>
      </c>
      <c r="DC17" s="17">
        <f t="shared" ref="DC17:DC18" si="19">+BR17+BS17+BT17+BU17+BV17+BW17+BX17+BY17+BZ17+CS17+CT17+CU17</f>
        <v>125</v>
      </c>
      <c r="DD17" s="15">
        <f t="shared" si="7"/>
        <v>1</v>
      </c>
      <c r="DE17" s="13" t="str">
        <f t="shared" si="17"/>
        <v>Óptimo</v>
      </c>
    </row>
    <row r="18" spans="1:109" ht="28.8" x14ac:dyDescent="0.3">
      <c r="A18" s="30" t="str">
        <f t="shared" si="15"/>
        <v>33000</v>
      </c>
      <c r="B18" s="1" t="s">
        <v>320</v>
      </c>
      <c r="C18" s="1" t="s">
        <v>173</v>
      </c>
      <c r="D18" s="1" t="s">
        <v>174</v>
      </c>
      <c r="E18" s="1" t="s">
        <v>175</v>
      </c>
      <c r="F18" s="1" t="s">
        <v>176</v>
      </c>
      <c r="G18" s="1" t="s">
        <v>100</v>
      </c>
      <c r="H18" s="1" t="s">
        <v>176</v>
      </c>
      <c r="I18" s="1" t="s">
        <v>177</v>
      </c>
      <c r="J18" s="1" t="s">
        <v>178</v>
      </c>
      <c r="K18" s="1" t="s">
        <v>96</v>
      </c>
      <c r="L18" s="1" t="s">
        <v>97</v>
      </c>
      <c r="M18" s="1" t="s">
        <v>98</v>
      </c>
      <c r="N18" s="1" t="s">
        <v>99</v>
      </c>
      <c r="O18" s="1" t="s">
        <v>151</v>
      </c>
      <c r="P18" s="1" t="s">
        <v>170</v>
      </c>
      <c r="Q18" s="1" t="s">
        <v>141</v>
      </c>
      <c r="R18" s="1" t="s">
        <v>142</v>
      </c>
      <c r="S18" s="1" t="s">
        <v>144</v>
      </c>
      <c r="T18" s="1" t="s">
        <v>145</v>
      </c>
      <c r="U18" s="1" t="s">
        <v>306</v>
      </c>
      <c r="V18" s="1" t="s">
        <v>307</v>
      </c>
      <c r="W18" s="1" t="s">
        <v>101</v>
      </c>
      <c r="X18" s="1" t="s">
        <v>321</v>
      </c>
      <c r="Y18" s="1" t="s">
        <v>322</v>
      </c>
      <c r="Z18" s="1" t="s">
        <v>323</v>
      </c>
      <c r="AA18" s="1" t="s">
        <v>325</v>
      </c>
      <c r="AB18" s="1" t="s">
        <v>102</v>
      </c>
      <c r="AC18" s="1" t="s">
        <v>130</v>
      </c>
      <c r="AD18" s="1" t="s">
        <v>126</v>
      </c>
      <c r="AE18" s="1" t="s">
        <v>326</v>
      </c>
      <c r="AF18" s="1" t="s">
        <v>131</v>
      </c>
      <c r="AG18" s="1" t="s">
        <v>134</v>
      </c>
      <c r="AH18" s="1" t="s">
        <v>105</v>
      </c>
      <c r="AI18" s="1" t="s">
        <v>106</v>
      </c>
      <c r="AJ18" s="1" t="s">
        <v>106</v>
      </c>
      <c r="AK18" s="1" t="s">
        <v>136</v>
      </c>
      <c r="AL18" s="1" t="s">
        <v>146</v>
      </c>
      <c r="AM18" s="1" t="s">
        <v>133</v>
      </c>
      <c r="AN18" s="1" t="s">
        <v>123</v>
      </c>
      <c r="AO18" s="1" t="s">
        <v>110</v>
      </c>
      <c r="AP18" s="1" t="s">
        <v>322</v>
      </c>
      <c r="AQ18" s="1" t="s">
        <v>152</v>
      </c>
      <c r="AR18" s="1" t="s">
        <v>188</v>
      </c>
      <c r="AS18" s="1"/>
      <c r="AT18" s="1" t="s">
        <v>327</v>
      </c>
      <c r="AU18" s="1" t="s">
        <v>328</v>
      </c>
      <c r="AV18" s="1" t="s">
        <v>329</v>
      </c>
      <c r="AW18" s="1" t="s">
        <v>111</v>
      </c>
      <c r="AX18" s="1" t="s">
        <v>112</v>
      </c>
      <c r="AY18" s="1" t="s">
        <v>113</v>
      </c>
      <c r="AZ18" s="1" t="s">
        <v>114</v>
      </c>
      <c r="BA18" s="1" t="s">
        <v>115</v>
      </c>
      <c r="BB18" s="1" t="s">
        <v>116</v>
      </c>
      <c r="BC18" s="1" t="s">
        <v>117</v>
      </c>
      <c r="BD18" s="1" t="s">
        <v>118</v>
      </c>
      <c r="BE18" s="1" t="s">
        <v>119</v>
      </c>
      <c r="BF18" s="10"/>
      <c r="BG18" s="10"/>
      <c r="BH18" s="10">
        <v>1</v>
      </c>
      <c r="BI18" s="10"/>
      <c r="BJ18" s="10"/>
      <c r="BK18" s="10">
        <v>1</v>
      </c>
      <c r="BL18" s="10"/>
      <c r="BM18" s="10"/>
      <c r="BN18" s="10">
        <v>1</v>
      </c>
      <c r="BO18" s="10"/>
      <c r="BP18" s="10"/>
      <c r="BQ18" s="10">
        <v>1</v>
      </c>
      <c r="BR18" s="1"/>
      <c r="BS18" s="1"/>
      <c r="BT18" s="1">
        <v>1</v>
      </c>
      <c r="BU18" s="1"/>
      <c r="BV18" s="1"/>
      <c r="BW18" s="1">
        <v>1</v>
      </c>
      <c r="BX18" s="1"/>
      <c r="BY18" s="1"/>
      <c r="BZ18" s="1">
        <v>1</v>
      </c>
      <c r="CA18" s="1" t="s">
        <v>135</v>
      </c>
      <c r="CB18" s="1" t="s">
        <v>135</v>
      </c>
      <c r="CC18" s="2" t="s">
        <v>121</v>
      </c>
      <c r="CD18" s="1"/>
      <c r="CE18" s="3" t="s">
        <v>122</v>
      </c>
      <c r="CF18" s="1" t="s">
        <v>136</v>
      </c>
      <c r="CG18" s="1" t="s">
        <v>136</v>
      </c>
      <c r="CH18" s="2" t="s">
        <v>121</v>
      </c>
      <c r="CI18" s="1"/>
      <c r="CJ18" s="3" t="s">
        <v>122</v>
      </c>
      <c r="CK18" s="1" t="s">
        <v>137</v>
      </c>
      <c r="CL18" s="1" t="s">
        <v>137</v>
      </c>
      <c r="CM18" s="2" t="s">
        <v>121</v>
      </c>
      <c r="CN18" s="1"/>
      <c r="CO18" s="3" t="s">
        <v>122</v>
      </c>
      <c r="CP18" s="12" t="s">
        <v>324</v>
      </c>
      <c r="CQ18" s="10">
        <v>4</v>
      </c>
      <c r="CR18" s="1" t="s">
        <v>133</v>
      </c>
      <c r="CS18" s="10"/>
      <c r="CT18" s="10"/>
      <c r="CU18" s="11">
        <v>1</v>
      </c>
      <c r="CV18" s="28"/>
      <c r="CW18" s="28"/>
      <c r="CX18" s="19">
        <f t="shared" ref="CX18" si="20">+((SUM(CS18:CU18)/SUM(BO18:BQ18)))</f>
        <v>1</v>
      </c>
      <c r="CY18" s="13" t="str">
        <f t="shared" si="16"/>
        <v>Óptimo</v>
      </c>
      <c r="CZ18" s="27"/>
      <c r="DA18" s="7"/>
      <c r="DB18" s="14">
        <f t="shared" si="18"/>
        <v>4</v>
      </c>
      <c r="DC18" s="17">
        <f t="shared" si="19"/>
        <v>4</v>
      </c>
      <c r="DD18" s="15">
        <f t="shared" si="7"/>
        <v>1</v>
      </c>
      <c r="DE18" s="13" t="str">
        <f t="shared" si="17"/>
        <v>Óptimo</v>
      </c>
    </row>
    <row r="19" spans="1:109" ht="43.2" x14ac:dyDescent="0.3">
      <c r="A19" s="30" t="str">
        <f t="shared" si="15"/>
        <v>33000</v>
      </c>
      <c r="B19" s="1" t="s">
        <v>330</v>
      </c>
      <c r="C19" s="1" t="s">
        <v>173</v>
      </c>
      <c r="D19" s="1" t="s">
        <v>174</v>
      </c>
      <c r="E19" s="1" t="s">
        <v>175</v>
      </c>
      <c r="F19" s="1" t="s">
        <v>176</v>
      </c>
      <c r="G19" s="1" t="s">
        <v>100</v>
      </c>
      <c r="H19" s="1" t="s">
        <v>176</v>
      </c>
      <c r="I19" s="1" t="s">
        <v>177</v>
      </c>
      <c r="J19" s="1" t="s">
        <v>178</v>
      </c>
      <c r="K19" s="1" t="s">
        <v>96</v>
      </c>
      <c r="L19" s="1" t="s">
        <v>97</v>
      </c>
      <c r="M19" s="1" t="s">
        <v>98</v>
      </c>
      <c r="N19" s="1" t="s">
        <v>99</v>
      </c>
      <c r="O19" s="1" t="s">
        <v>151</v>
      </c>
      <c r="P19" s="1" t="s">
        <v>170</v>
      </c>
      <c r="Q19" s="1" t="s">
        <v>141</v>
      </c>
      <c r="R19" s="1" t="s">
        <v>142</v>
      </c>
      <c r="S19" s="1" t="s">
        <v>144</v>
      </c>
      <c r="T19" s="1" t="s">
        <v>145</v>
      </c>
      <c r="U19" s="1" t="s">
        <v>306</v>
      </c>
      <c r="V19" s="1" t="s">
        <v>307</v>
      </c>
      <c r="W19" s="1" t="s">
        <v>124</v>
      </c>
      <c r="X19" s="1" t="s">
        <v>331</v>
      </c>
      <c r="Y19" s="1" t="s">
        <v>332</v>
      </c>
      <c r="Z19" s="1" t="s">
        <v>333</v>
      </c>
      <c r="AA19" s="1" t="s">
        <v>335</v>
      </c>
      <c r="AB19" s="1" t="s">
        <v>125</v>
      </c>
      <c r="AC19" s="1" t="s">
        <v>143</v>
      </c>
      <c r="AD19" s="1" t="s">
        <v>103</v>
      </c>
      <c r="AE19" s="1" t="s">
        <v>336</v>
      </c>
      <c r="AF19" s="1" t="s">
        <v>103</v>
      </c>
      <c r="AG19" s="1" t="s">
        <v>104</v>
      </c>
      <c r="AH19" s="1" t="s">
        <v>105</v>
      </c>
      <c r="AI19" s="1" t="s">
        <v>106</v>
      </c>
      <c r="AJ19" s="1" t="s">
        <v>106</v>
      </c>
      <c r="AK19" s="1" t="s">
        <v>137</v>
      </c>
      <c r="AL19" s="1" t="s">
        <v>107</v>
      </c>
      <c r="AM19" s="1" t="s">
        <v>108</v>
      </c>
      <c r="AN19" s="1" t="s">
        <v>109</v>
      </c>
      <c r="AO19" s="1" t="s">
        <v>110</v>
      </c>
      <c r="AP19" s="1" t="s">
        <v>337</v>
      </c>
      <c r="AQ19" s="1" t="s">
        <v>152</v>
      </c>
      <c r="AR19" s="1" t="s">
        <v>338</v>
      </c>
      <c r="AS19" s="1" t="s">
        <v>316</v>
      </c>
      <c r="AT19" s="1" t="s">
        <v>200</v>
      </c>
      <c r="AU19" s="1" t="s">
        <v>261</v>
      </c>
      <c r="AV19" s="1" t="s">
        <v>202</v>
      </c>
      <c r="AW19" s="1" t="s">
        <v>111</v>
      </c>
      <c r="AX19" s="1" t="s">
        <v>112</v>
      </c>
      <c r="AY19" s="1" t="s">
        <v>113</v>
      </c>
      <c r="AZ19" s="1" t="s">
        <v>114</v>
      </c>
      <c r="BA19" s="1" t="s">
        <v>115</v>
      </c>
      <c r="BB19" s="1" t="s">
        <v>116</v>
      </c>
      <c r="BC19" s="1" t="s">
        <v>117</v>
      </c>
      <c r="BD19" s="1" t="s">
        <v>118</v>
      </c>
      <c r="BE19" s="1" t="s">
        <v>119</v>
      </c>
      <c r="BF19" s="10"/>
      <c r="BG19" s="10"/>
      <c r="BH19" s="10"/>
      <c r="BI19" s="10"/>
      <c r="BJ19" s="10"/>
      <c r="BK19" s="10" t="s">
        <v>104</v>
      </c>
      <c r="BL19" s="10"/>
      <c r="BM19" s="10"/>
      <c r="BN19" s="10"/>
      <c r="BO19" s="10"/>
      <c r="BP19" s="10"/>
      <c r="BQ19" s="10">
        <v>100</v>
      </c>
      <c r="BR19" s="1"/>
      <c r="BS19" s="1"/>
      <c r="BT19" s="1"/>
      <c r="BU19" s="1"/>
      <c r="BV19" s="1"/>
      <c r="BW19" s="1" t="s">
        <v>104</v>
      </c>
      <c r="BX19" s="1"/>
      <c r="BY19" s="1"/>
      <c r="BZ19" s="1"/>
      <c r="CA19" s="1" t="s">
        <v>106</v>
      </c>
      <c r="CB19" s="1" t="s">
        <v>106</v>
      </c>
      <c r="CC19" s="2" t="s">
        <v>114</v>
      </c>
      <c r="CD19" s="1"/>
      <c r="CE19" s="4" t="s">
        <v>120</v>
      </c>
      <c r="CF19" s="1" t="s">
        <v>104</v>
      </c>
      <c r="CG19" s="1" t="s">
        <v>104</v>
      </c>
      <c r="CH19" s="2" t="s">
        <v>121</v>
      </c>
      <c r="CI19" s="1"/>
      <c r="CJ19" s="3" t="s">
        <v>122</v>
      </c>
      <c r="CK19" s="1" t="s">
        <v>104</v>
      </c>
      <c r="CL19" s="1" t="s">
        <v>104</v>
      </c>
      <c r="CM19" s="2" t="s">
        <v>121</v>
      </c>
      <c r="CN19" s="1"/>
      <c r="CO19" s="3" t="s">
        <v>122</v>
      </c>
      <c r="CP19" s="12" t="s">
        <v>334</v>
      </c>
      <c r="CQ19" s="10">
        <v>100</v>
      </c>
      <c r="CR19" s="1" t="s">
        <v>108</v>
      </c>
      <c r="CS19" s="10"/>
      <c r="CT19" s="10"/>
      <c r="CU19" s="11">
        <v>100</v>
      </c>
      <c r="CV19" s="28"/>
      <c r="CW19" s="28"/>
      <c r="CX19" s="21">
        <f>+CU19/BQ19</f>
        <v>1</v>
      </c>
      <c r="CY19" s="13" t="str">
        <f t="shared" si="16"/>
        <v>Óptimo</v>
      </c>
      <c r="CZ19" s="27"/>
      <c r="DA19" s="7" t="s">
        <v>426</v>
      </c>
      <c r="DB19" s="14">
        <f>+BQ19</f>
        <v>100</v>
      </c>
      <c r="DC19" s="17">
        <f>+CU19</f>
        <v>100</v>
      </c>
      <c r="DD19" s="15">
        <f t="shared" si="7"/>
        <v>1</v>
      </c>
      <c r="DE19" s="13" t="str">
        <f t="shared" si="17"/>
        <v>Óptimo</v>
      </c>
    </row>
    <row r="20" spans="1:109" x14ac:dyDescent="0.3">
      <c r="A20" s="30" t="str">
        <f t="shared" si="15"/>
        <v>33000</v>
      </c>
      <c r="B20" s="1" t="s">
        <v>339</v>
      </c>
      <c r="C20" s="1" t="s">
        <v>173</v>
      </c>
      <c r="D20" s="1" t="s">
        <v>174</v>
      </c>
      <c r="E20" s="1" t="s">
        <v>175</v>
      </c>
      <c r="F20" s="1" t="s">
        <v>176</v>
      </c>
      <c r="G20" s="1" t="s">
        <v>100</v>
      </c>
      <c r="H20" s="1" t="s">
        <v>176</v>
      </c>
      <c r="I20" s="1" t="s">
        <v>177</v>
      </c>
      <c r="J20" s="1" t="s">
        <v>178</v>
      </c>
      <c r="K20" s="1" t="s">
        <v>96</v>
      </c>
      <c r="L20" s="1" t="s">
        <v>97</v>
      </c>
      <c r="M20" s="1" t="s">
        <v>98</v>
      </c>
      <c r="N20" s="1" t="s">
        <v>99</v>
      </c>
      <c r="O20" s="1" t="s">
        <v>151</v>
      </c>
      <c r="P20" s="1" t="s">
        <v>170</v>
      </c>
      <c r="Q20" s="1" t="s">
        <v>141</v>
      </c>
      <c r="R20" s="1" t="s">
        <v>142</v>
      </c>
      <c r="S20" s="1" t="s">
        <v>144</v>
      </c>
      <c r="T20" s="1" t="s">
        <v>145</v>
      </c>
      <c r="U20" s="1" t="s">
        <v>306</v>
      </c>
      <c r="V20" s="1" t="s">
        <v>307</v>
      </c>
      <c r="W20" s="1" t="s">
        <v>101</v>
      </c>
      <c r="X20" s="1" t="s">
        <v>340</v>
      </c>
      <c r="Y20" s="1" t="s">
        <v>341</v>
      </c>
      <c r="Z20" s="1" t="s">
        <v>342</v>
      </c>
      <c r="AA20" s="1" t="s">
        <v>344</v>
      </c>
      <c r="AB20" s="1" t="s">
        <v>102</v>
      </c>
      <c r="AC20" s="1" t="s">
        <v>130</v>
      </c>
      <c r="AD20" s="1" t="s">
        <v>126</v>
      </c>
      <c r="AE20" s="1" t="s">
        <v>345</v>
      </c>
      <c r="AF20" s="1" t="s">
        <v>168</v>
      </c>
      <c r="AG20" s="1" t="s">
        <v>134</v>
      </c>
      <c r="AH20" s="1" t="s">
        <v>105</v>
      </c>
      <c r="AI20" s="1" t="s">
        <v>106</v>
      </c>
      <c r="AJ20" s="1" t="s">
        <v>106</v>
      </c>
      <c r="AK20" s="1" t="s">
        <v>134</v>
      </c>
      <c r="AL20" s="1" t="s">
        <v>146</v>
      </c>
      <c r="AM20" s="1" t="s">
        <v>133</v>
      </c>
      <c r="AN20" s="1" t="s">
        <v>123</v>
      </c>
      <c r="AO20" s="1" t="s">
        <v>110</v>
      </c>
      <c r="AP20" s="1" t="s">
        <v>346</v>
      </c>
      <c r="AQ20" s="1" t="s">
        <v>152</v>
      </c>
      <c r="AR20" s="1" t="s">
        <v>188</v>
      </c>
      <c r="AS20" s="1"/>
      <c r="AT20" s="1" t="s">
        <v>347</v>
      </c>
      <c r="AU20" s="1" t="s">
        <v>348</v>
      </c>
      <c r="AV20" s="1" t="s">
        <v>349</v>
      </c>
      <c r="AW20" s="1" t="s">
        <v>111</v>
      </c>
      <c r="AX20" s="1" t="s">
        <v>112</v>
      </c>
      <c r="AY20" s="1" t="s">
        <v>113</v>
      </c>
      <c r="AZ20" s="1" t="s">
        <v>114</v>
      </c>
      <c r="BA20" s="1" t="s">
        <v>115</v>
      </c>
      <c r="BB20" s="1" t="s">
        <v>116</v>
      </c>
      <c r="BC20" s="1" t="s">
        <v>117</v>
      </c>
      <c r="BD20" s="1" t="s">
        <v>118</v>
      </c>
      <c r="BE20" s="1" t="s">
        <v>119</v>
      </c>
      <c r="BF20" s="10"/>
      <c r="BG20" s="10"/>
      <c r="BH20" s="10">
        <v>1</v>
      </c>
      <c r="BI20" s="10"/>
      <c r="BJ20" s="10"/>
      <c r="BK20" s="10">
        <v>1</v>
      </c>
      <c r="BL20" s="10"/>
      <c r="BM20" s="10"/>
      <c r="BN20" s="10">
        <v>1</v>
      </c>
      <c r="BO20" s="10"/>
      <c r="BP20" s="10"/>
      <c r="BQ20" s="10">
        <v>1</v>
      </c>
      <c r="BR20" s="1"/>
      <c r="BS20" s="1"/>
      <c r="BT20" s="1">
        <v>1</v>
      </c>
      <c r="BU20" s="1"/>
      <c r="BV20" s="1"/>
      <c r="BW20" s="1">
        <v>1</v>
      </c>
      <c r="BX20" s="1"/>
      <c r="BY20" s="1"/>
      <c r="BZ20" s="1">
        <v>1</v>
      </c>
      <c r="CA20" s="1" t="s">
        <v>135</v>
      </c>
      <c r="CB20" s="1" t="s">
        <v>135</v>
      </c>
      <c r="CC20" s="2" t="s">
        <v>121</v>
      </c>
      <c r="CD20" s="1"/>
      <c r="CE20" s="3" t="s">
        <v>122</v>
      </c>
      <c r="CF20" s="1" t="s">
        <v>136</v>
      </c>
      <c r="CG20" s="1" t="s">
        <v>136</v>
      </c>
      <c r="CH20" s="2" t="s">
        <v>121</v>
      </c>
      <c r="CI20" s="1"/>
      <c r="CJ20" s="3" t="s">
        <v>122</v>
      </c>
      <c r="CK20" s="1" t="s">
        <v>137</v>
      </c>
      <c r="CL20" s="1" t="s">
        <v>137</v>
      </c>
      <c r="CM20" s="2" t="s">
        <v>121</v>
      </c>
      <c r="CN20" s="1"/>
      <c r="CO20" s="3" t="s">
        <v>122</v>
      </c>
      <c r="CP20" s="12" t="s">
        <v>343</v>
      </c>
      <c r="CQ20" s="10">
        <v>4</v>
      </c>
      <c r="CR20" s="1" t="s">
        <v>133</v>
      </c>
      <c r="CS20" s="10"/>
      <c r="CT20" s="10"/>
      <c r="CU20" s="11">
        <v>1</v>
      </c>
      <c r="CV20" s="28"/>
      <c r="CW20" s="28"/>
      <c r="CX20" s="19">
        <f>+((SUM(CS20:CU20)/SUM(BO20:BQ20)))</f>
        <v>1</v>
      </c>
      <c r="CY20" s="13" t="str">
        <f t="shared" si="16"/>
        <v>Óptimo</v>
      </c>
      <c r="CZ20" s="27"/>
      <c r="DA20" s="7"/>
      <c r="DB20" s="14">
        <f>+SUM(BF20:BQ20)</f>
        <v>4</v>
      </c>
      <c r="DC20" s="17">
        <f>+BR20+BS20+BT20+BU20+BV20+BW20+BX20+BY20+BZ20+CS20+CT20+CU20</f>
        <v>4</v>
      </c>
      <c r="DD20" s="15">
        <f t="shared" si="7"/>
        <v>1</v>
      </c>
      <c r="DE20" s="13" t="str">
        <f t="shared" si="17"/>
        <v>Óptimo</v>
      </c>
    </row>
    <row r="21" spans="1:109" ht="43.2" x14ac:dyDescent="0.3">
      <c r="A21" s="30" t="str">
        <f t="shared" si="15"/>
        <v>33000</v>
      </c>
      <c r="B21" s="1" t="s">
        <v>350</v>
      </c>
      <c r="C21" s="1" t="s">
        <v>173</v>
      </c>
      <c r="D21" s="1" t="s">
        <v>174</v>
      </c>
      <c r="E21" s="1" t="s">
        <v>175</v>
      </c>
      <c r="F21" s="1" t="s">
        <v>176</v>
      </c>
      <c r="G21" s="1" t="s">
        <v>100</v>
      </c>
      <c r="H21" s="1" t="s">
        <v>176</v>
      </c>
      <c r="I21" s="1" t="s">
        <v>177</v>
      </c>
      <c r="J21" s="1" t="s">
        <v>178</v>
      </c>
      <c r="K21" s="1" t="s">
        <v>96</v>
      </c>
      <c r="L21" s="1" t="s">
        <v>97</v>
      </c>
      <c r="M21" s="1" t="s">
        <v>98</v>
      </c>
      <c r="N21" s="1" t="s">
        <v>99</v>
      </c>
      <c r="O21" s="1" t="s">
        <v>151</v>
      </c>
      <c r="P21" s="1" t="s">
        <v>170</v>
      </c>
      <c r="Q21" s="1" t="s">
        <v>141</v>
      </c>
      <c r="R21" s="1" t="s">
        <v>142</v>
      </c>
      <c r="S21" s="1" t="s">
        <v>144</v>
      </c>
      <c r="T21" s="1" t="s">
        <v>145</v>
      </c>
      <c r="U21" s="1" t="s">
        <v>306</v>
      </c>
      <c r="V21" s="1" t="s">
        <v>307</v>
      </c>
      <c r="W21" s="1" t="s">
        <v>101</v>
      </c>
      <c r="X21" s="1" t="s">
        <v>351</v>
      </c>
      <c r="Y21" s="1" t="s">
        <v>352</v>
      </c>
      <c r="Z21" s="1" t="s">
        <v>353</v>
      </c>
      <c r="AA21" s="1" t="s">
        <v>355</v>
      </c>
      <c r="AB21" s="1" t="s">
        <v>102</v>
      </c>
      <c r="AC21" s="1" t="s">
        <v>130</v>
      </c>
      <c r="AD21" s="1" t="s">
        <v>103</v>
      </c>
      <c r="AE21" s="1" t="s">
        <v>356</v>
      </c>
      <c r="AF21" s="1" t="s">
        <v>103</v>
      </c>
      <c r="AG21" s="1" t="s">
        <v>104</v>
      </c>
      <c r="AH21" s="1" t="s">
        <v>105</v>
      </c>
      <c r="AI21" s="1" t="s">
        <v>106</v>
      </c>
      <c r="AJ21" s="1" t="s">
        <v>106</v>
      </c>
      <c r="AK21" s="1" t="s">
        <v>104</v>
      </c>
      <c r="AL21" s="1" t="s">
        <v>147</v>
      </c>
      <c r="AM21" s="1" t="s">
        <v>108</v>
      </c>
      <c r="AN21" s="1" t="s">
        <v>123</v>
      </c>
      <c r="AO21" s="1" t="s">
        <v>110</v>
      </c>
      <c r="AP21" s="1" t="s">
        <v>357</v>
      </c>
      <c r="AQ21" s="1" t="s">
        <v>152</v>
      </c>
      <c r="AR21" s="1" t="s">
        <v>188</v>
      </c>
      <c r="AS21" s="1"/>
      <c r="AT21" s="1" t="s">
        <v>347</v>
      </c>
      <c r="AU21" s="1" t="s">
        <v>348</v>
      </c>
      <c r="AV21" s="1" t="s">
        <v>349</v>
      </c>
      <c r="AW21" s="1" t="s">
        <v>111</v>
      </c>
      <c r="AX21" s="1" t="s">
        <v>112</v>
      </c>
      <c r="AY21" s="1" t="s">
        <v>113</v>
      </c>
      <c r="AZ21" s="1" t="s">
        <v>114</v>
      </c>
      <c r="BA21" s="1" t="s">
        <v>115</v>
      </c>
      <c r="BB21" s="1" t="s">
        <v>116</v>
      </c>
      <c r="BC21" s="1" t="s">
        <v>117</v>
      </c>
      <c r="BD21" s="1" t="s">
        <v>118</v>
      </c>
      <c r="BE21" s="1" t="s">
        <v>119</v>
      </c>
      <c r="BF21" s="10"/>
      <c r="BG21" s="10"/>
      <c r="BH21" s="10" t="s">
        <v>104</v>
      </c>
      <c r="BI21" s="10"/>
      <c r="BJ21" s="10"/>
      <c r="BK21" s="10" t="s">
        <v>104</v>
      </c>
      <c r="BL21" s="10"/>
      <c r="BM21" s="10"/>
      <c r="BN21" s="10" t="s">
        <v>104</v>
      </c>
      <c r="BO21" s="10"/>
      <c r="BP21" s="10"/>
      <c r="BQ21" s="10">
        <v>100</v>
      </c>
      <c r="BR21" s="1"/>
      <c r="BS21" s="1"/>
      <c r="BT21" s="1" t="s">
        <v>104</v>
      </c>
      <c r="BU21" s="1"/>
      <c r="BV21" s="1"/>
      <c r="BW21" s="1" t="s">
        <v>104</v>
      </c>
      <c r="BX21" s="1"/>
      <c r="BY21" s="1"/>
      <c r="BZ21" s="1">
        <v>100</v>
      </c>
      <c r="CA21" s="1" t="s">
        <v>104</v>
      </c>
      <c r="CB21" s="1" t="s">
        <v>104</v>
      </c>
      <c r="CC21" s="2" t="s">
        <v>121</v>
      </c>
      <c r="CD21" s="1"/>
      <c r="CE21" s="3" t="s">
        <v>122</v>
      </c>
      <c r="CF21" s="1" t="s">
        <v>104</v>
      </c>
      <c r="CG21" s="1" t="s">
        <v>104</v>
      </c>
      <c r="CH21" s="2" t="s">
        <v>121</v>
      </c>
      <c r="CI21" s="1"/>
      <c r="CJ21" s="3" t="s">
        <v>122</v>
      </c>
      <c r="CK21" s="1" t="s">
        <v>104</v>
      </c>
      <c r="CL21" s="1" t="s">
        <v>104</v>
      </c>
      <c r="CM21" s="2" t="s">
        <v>121</v>
      </c>
      <c r="CN21" s="1"/>
      <c r="CO21" s="3" t="s">
        <v>122</v>
      </c>
      <c r="CP21" s="12" t="s">
        <v>354</v>
      </c>
      <c r="CQ21" s="10">
        <v>100</v>
      </c>
      <c r="CR21" s="1" t="s">
        <v>108</v>
      </c>
      <c r="CS21" s="10"/>
      <c r="CT21" s="10"/>
      <c r="CU21" s="11">
        <v>100</v>
      </c>
      <c r="CV21" s="28"/>
      <c r="CW21" s="28"/>
      <c r="CX21" s="21">
        <f t="shared" ref="CX21:CX22" si="21">+CU21/BQ21</f>
        <v>1</v>
      </c>
      <c r="CY21" s="13" t="str">
        <f t="shared" si="16"/>
        <v>Óptimo</v>
      </c>
      <c r="CZ21" s="27"/>
      <c r="DA21" s="7" t="s">
        <v>426</v>
      </c>
      <c r="DB21" s="14">
        <f>+BQ21</f>
        <v>100</v>
      </c>
      <c r="DC21" s="17">
        <f t="shared" ref="DC21:DC22" si="22">+CU21</f>
        <v>100</v>
      </c>
      <c r="DD21" s="15">
        <f t="shared" ref="DD21:DD28" si="23">+DC21/DB21</f>
        <v>1</v>
      </c>
      <c r="DE21" s="13" t="str">
        <f t="shared" si="17"/>
        <v>Óptimo</v>
      </c>
    </row>
    <row r="22" spans="1:109" ht="43.2" x14ac:dyDescent="0.3">
      <c r="A22" s="30" t="str">
        <f t="shared" si="15"/>
        <v>33000</v>
      </c>
      <c r="B22" s="1" t="s">
        <v>358</v>
      </c>
      <c r="C22" s="1" t="s">
        <v>173</v>
      </c>
      <c r="D22" s="1" t="s">
        <v>174</v>
      </c>
      <c r="E22" s="1" t="s">
        <v>175</v>
      </c>
      <c r="F22" s="1" t="s">
        <v>176</v>
      </c>
      <c r="G22" s="1" t="s">
        <v>100</v>
      </c>
      <c r="H22" s="1" t="s">
        <v>176</v>
      </c>
      <c r="I22" s="1" t="s">
        <v>177</v>
      </c>
      <c r="J22" s="1" t="s">
        <v>178</v>
      </c>
      <c r="K22" s="1" t="s">
        <v>96</v>
      </c>
      <c r="L22" s="1" t="s">
        <v>97</v>
      </c>
      <c r="M22" s="1" t="s">
        <v>98</v>
      </c>
      <c r="N22" s="1" t="s">
        <v>99</v>
      </c>
      <c r="O22" s="1" t="s">
        <v>151</v>
      </c>
      <c r="P22" s="1" t="s">
        <v>170</v>
      </c>
      <c r="Q22" s="1" t="s">
        <v>141</v>
      </c>
      <c r="R22" s="1" t="s">
        <v>142</v>
      </c>
      <c r="S22" s="1" t="s">
        <v>144</v>
      </c>
      <c r="T22" s="1" t="s">
        <v>145</v>
      </c>
      <c r="U22" s="1" t="s">
        <v>306</v>
      </c>
      <c r="V22" s="1" t="s">
        <v>307</v>
      </c>
      <c r="W22" s="1" t="s">
        <v>124</v>
      </c>
      <c r="X22" s="1" t="s">
        <v>359</v>
      </c>
      <c r="Y22" s="1" t="s">
        <v>360</v>
      </c>
      <c r="Z22" s="1" t="s">
        <v>361</v>
      </c>
      <c r="AA22" s="1" t="s">
        <v>363</v>
      </c>
      <c r="AB22" s="1" t="s">
        <v>125</v>
      </c>
      <c r="AC22" s="1" t="s">
        <v>143</v>
      </c>
      <c r="AD22" s="1" t="s">
        <v>103</v>
      </c>
      <c r="AE22" s="1" t="s">
        <v>364</v>
      </c>
      <c r="AF22" s="1" t="s">
        <v>103</v>
      </c>
      <c r="AG22" s="1" t="s">
        <v>104</v>
      </c>
      <c r="AH22" s="1" t="s">
        <v>105</v>
      </c>
      <c r="AI22" s="1" t="s">
        <v>106</v>
      </c>
      <c r="AJ22" s="1" t="s">
        <v>106</v>
      </c>
      <c r="AK22" s="1" t="s">
        <v>134</v>
      </c>
      <c r="AL22" s="1" t="s">
        <v>107</v>
      </c>
      <c r="AM22" s="1" t="s">
        <v>108</v>
      </c>
      <c r="AN22" s="1" t="s">
        <v>123</v>
      </c>
      <c r="AO22" s="1" t="s">
        <v>110</v>
      </c>
      <c r="AP22" s="1" t="s">
        <v>365</v>
      </c>
      <c r="AQ22" s="1" t="s">
        <v>152</v>
      </c>
      <c r="AR22" s="1" t="s">
        <v>366</v>
      </c>
      <c r="AS22" s="1"/>
      <c r="AT22" s="1" t="s">
        <v>367</v>
      </c>
      <c r="AU22" s="1" t="s">
        <v>368</v>
      </c>
      <c r="AV22" s="1" t="s">
        <v>369</v>
      </c>
      <c r="AW22" s="1" t="s">
        <v>111</v>
      </c>
      <c r="AX22" s="1" t="s">
        <v>112</v>
      </c>
      <c r="AY22" s="1" t="s">
        <v>113</v>
      </c>
      <c r="AZ22" s="1" t="s">
        <v>114</v>
      </c>
      <c r="BA22" s="1" t="s">
        <v>115</v>
      </c>
      <c r="BB22" s="1" t="s">
        <v>116</v>
      </c>
      <c r="BC22" s="1" t="s">
        <v>117</v>
      </c>
      <c r="BD22" s="1" t="s">
        <v>118</v>
      </c>
      <c r="BE22" s="1" t="s">
        <v>119</v>
      </c>
      <c r="BF22" s="10"/>
      <c r="BG22" s="10"/>
      <c r="BH22" s="10"/>
      <c r="BI22" s="10"/>
      <c r="BJ22" s="10"/>
      <c r="BK22" s="10" t="s">
        <v>104</v>
      </c>
      <c r="BL22" s="10"/>
      <c r="BM22" s="10"/>
      <c r="BN22" s="10"/>
      <c r="BO22" s="10"/>
      <c r="BP22" s="10"/>
      <c r="BQ22" s="10">
        <v>100</v>
      </c>
      <c r="BR22" s="1"/>
      <c r="BS22" s="1"/>
      <c r="BT22" s="1"/>
      <c r="BU22" s="1"/>
      <c r="BV22" s="1"/>
      <c r="BW22" s="1" t="s">
        <v>104</v>
      </c>
      <c r="BX22" s="1"/>
      <c r="BY22" s="1"/>
      <c r="BZ22" s="1"/>
      <c r="CA22" s="1" t="s">
        <v>106</v>
      </c>
      <c r="CB22" s="1" t="s">
        <v>106</v>
      </c>
      <c r="CC22" s="2" t="s">
        <v>114</v>
      </c>
      <c r="CD22" s="1"/>
      <c r="CE22" s="4" t="s">
        <v>120</v>
      </c>
      <c r="CF22" s="1" t="s">
        <v>104</v>
      </c>
      <c r="CG22" s="1" t="s">
        <v>104</v>
      </c>
      <c r="CH22" s="2" t="s">
        <v>121</v>
      </c>
      <c r="CI22" s="1"/>
      <c r="CJ22" s="3" t="s">
        <v>122</v>
      </c>
      <c r="CK22" s="1" t="s">
        <v>104</v>
      </c>
      <c r="CL22" s="1" t="s">
        <v>104</v>
      </c>
      <c r="CM22" s="2" t="s">
        <v>121</v>
      </c>
      <c r="CN22" s="1"/>
      <c r="CO22" s="3" t="s">
        <v>122</v>
      </c>
      <c r="CP22" s="12" t="s">
        <v>362</v>
      </c>
      <c r="CQ22" s="10">
        <v>100</v>
      </c>
      <c r="CR22" s="1" t="s">
        <v>108</v>
      </c>
      <c r="CS22" s="10"/>
      <c r="CT22" s="10"/>
      <c r="CU22" s="11">
        <v>100</v>
      </c>
      <c r="CV22" s="28"/>
      <c r="CW22" s="28"/>
      <c r="CX22" s="21">
        <f t="shared" si="21"/>
        <v>1</v>
      </c>
      <c r="CY22" s="13" t="str">
        <f t="shared" si="16"/>
        <v>Óptimo</v>
      </c>
      <c r="CZ22" s="27"/>
      <c r="DA22" s="7" t="s">
        <v>426</v>
      </c>
      <c r="DB22" s="14">
        <f>+BQ22</f>
        <v>100</v>
      </c>
      <c r="DC22" s="17">
        <f t="shared" si="22"/>
        <v>100</v>
      </c>
      <c r="DD22" s="15">
        <f t="shared" si="23"/>
        <v>1</v>
      </c>
      <c r="DE22" s="13" t="str">
        <f t="shared" si="17"/>
        <v>Óptimo</v>
      </c>
    </row>
    <row r="23" spans="1:109" ht="28.8" x14ac:dyDescent="0.3">
      <c r="A23" s="30" t="str">
        <f t="shared" si="15"/>
        <v>33000</v>
      </c>
      <c r="B23" s="1" t="s">
        <v>370</v>
      </c>
      <c r="C23" s="1" t="s">
        <v>173</v>
      </c>
      <c r="D23" s="1" t="s">
        <v>174</v>
      </c>
      <c r="E23" s="1" t="s">
        <v>175</v>
      </c>
      <c r="F23" s="1" t="s">
        <v>176</v>
      </c>
      <c r="G23" s="1" t="s">
        <v>100</v>
      </c>
      <c r="H23" s="1" t="s">
        <v>176</v>
      </c>
      <c r="I23" s="1" t="s">
        <v>177</v>
      </c>
      <c r="J23" s="1" t="s">
        <v>178</v>
      </c>
      <c r="K23" s="1" t="s">
        <v>96</v>
      </c>
      <c r="L23" s="1" t="s">
        <v>97</v>
      </c>
      <c r="M23" s="1" t="s">
        <v>98</v>
      </c>
      <c r="N23" s="1" t="s">
        <v>99</v>
      </c>
      <c r="O23" s="1" t="s">
        <v>151</v>
      </c>
      <c r="P23" s="1" t="s">
        <v>170</v>
      </c>
      <c r="Q23" s="1" t="s">
        <v>141</v>
      </c>
      <c r="R23" s="1" t="s">
        <v>142</v>
      </c>
      <c r="S23" s="1" t="s">
        <v>144</v>
      </c>
      <c r="T23" s="1" t="s">
        <v>145</v>
      </c>
      <c r="U23" s="1" t="s">
        <v>306</v>
      </c>
      <c r="V23" s="1" t="s">
        <v>307</v>
      </c>
      <c r="W23" s="1" t="s">
        <v>101</v>
      </c>
      <c r="X23" s="1" t="s">
        <v>371</v>
      </c>
      <c r="Y23" s="1" t="s">
        <v>372</v>
      </c>
      <c r="Z23" s="1" t="s">
        <v>373</v>
      </c>
      <c r="AA23" s="1" t="s">
        <v>375</v>
      </c>
      <c r="AB23" s="1" t="s">
        <v>102</v>
      </c>
      <c r="AC23" s="1" t="s">
        <v>130</v>
      </c>
      <c r="AD23" s="1" t="s">
        <v>126</v>
      </c>
      <c r="AE23" s="1" t="s">
        <v>376</v>
      </c>
      <c r="AF23" s="1" t="s">
        <v>131</v>
      </c>
      <c r="AG23" s="1" t="s">
        <v>155</v>
      </c>
      <c r="AH23" s="1" t="s">
        <v>105</v>
      </c>
      <c r="AI23" s="1" t="s">
        <v>106</v>
      </c>
      <c r="AJ23" s="1" t="s">
        <v>106</v>
      </c>
      <c r="AK23" s="1" t="s">
        <v>135</v>
      </c>
      <c r="AL23" s="1" t="s">
        <v>146</v>
      </c>
      <c r="AM23" s="1" t="s">
        <v>133</v>
      </c>
      <c r="AN23" s="1" t="s">
        <v>123</v>
      </c>
      <c r="AO23" s="1" t="s">
        <v>110</v>
      </c>
      <c r="AP23" s="1" t="s">
        <v>377</v>
      </c>
      <c r="AQ23" s="1" t="s">
        <v>152</v>
      </c>
      <c r="AR23" s="1" t="s">
        <v>188</v>
      </c>
      <c r="AS23" s="1"/>
      <c r="AT23" s="1" t="s">
        <v>378</v>
      </c>
      <c r="AU23" s="1" t="s">
        <v>379</v>
      </c>
      <c r="AV23" s="1" t="s">
        <v>380</v>
      </c>
      <c r="AW23" s="1" t="s">
        <v>111</v>
      </c>
      <c r="AX23" s="1" t="s">
        <v>112</v>
      </c>
      <c r="AY23" s="1" t="s">
        <v>113</v>
      </c>
      <c r="AZ23" s="1" t="s">
        <v>114</v>
      </c>
      <c r="BA23" s="1" t="s">
        <v>115</v>
      </c>
      <c r="BB23" s="1" t="s">
        <v>116</v>
      </c>
      <c r="BC23" s="1" t="s">
        <v>117</v>
      </c>
      <c r="BD23" s="1" t="s">
        <v>118</v>
      </c>
      <c r="BE23" s="1" t="s">
        <v>119</v>
      </c>
      <c r="BF23" s="10"/>
      <c r="BG23" s="10"/>
      <c r="BH23" s="10">
        <v>2</v>
      </c>
      <c r="BI23" s="10"/>
      <c r="BJ23" s="10">
        <v>2</v>
      </c>
      <c r="BK23" s="10"/>
      <c r="BL23" s="10"/>
      <c r="BM23" s="10"/>
      <c r="BN23" s="10">
        <v>2</v>
      </c>
      <c r="BO23" s="10"/>
      <c r="BP23" s="10"/>
      <c r="BQ23" s="10">
        <v>2</v>
      </c>
      <c r="BR23" s="1"/>
      <c r="BS23" s="1"/>
      <c r="BT23" s="1">
        <v>2</v>
      </c>
      <c r="BU23" s="1"/>
      <c r="BV23" s="1">
        <v>2</v>
      </c>
      <c r="BW23" s="1"/>
      <c r="BX23" s="1"/>
      <c r="BY23" s="1"/>
      <c r="BZ23" s="1">
        <v>2</v>
      </c>
      <c r="CA23" s="1" t="s">
        <v>136</v>
      </c>
      <c r="CB23" s="1" t="s">
        <v>136</v>
      </c>
      <c r="CC23" s="2" t="s">
        <v>121</v>
      </c>
      <c r="CD23" s="1"/>
      <c r="CE23" s="3" t="s">
        <v>122</v>
      </c>
      <c r="CF23" s="1" t="s">
        <v>134</v>
      </c>
      <c r="CG23" s="1" t="s">
        <v>134</v>
      </c>
      <c r="CH23" s="2" t="s">
        <v>121</v>
      </c>
      <c r="CI23" s="1"/>
      <c r="CJ23" s="3" t="s">
        <v>122</v>
      </c>
      <c r="CK23" s="1" t="s">
        <v>129</v>
      </c>
      <c r="CL23" s="1" t="s">
        <v>129</v>
      </c>
      <c r="CM23" s="2" t="s">
        <v>121</v>
      </c>
      <c r="CN23" s="1"/>
      <c r="CO23" s="3" t="s">
        <v>122</v>
      </c>
      <c r="CP23" s="12" t="s">
        <v>374</v>
      </c>
      <c r="CQ23" s="10">
        <v>8</v>
      </c>
      <c r="CR23" s="1" t="s">
        <v>133</v>
      </c>
      <c r="CS23" s="10"/>
      <c r="CT23" s="10"/>
      <c r="CU23" s="11">
        <v>2</v>
      </c>
      <c r="CV23" s="28"/>
      <c r="CW23" s="28"/>
      <c r="CX23" s="19">
        <f t="shared" ref="CX23:CX24" si="24">+((SUM(CS23:CU23)/SUM(BO23:BQ23)))</f>
        <v>1</v>
      </c>
      <c r="CY23" s="13" t="str">
        <f t="shared" si="16"/>
        <v>Óptimo</v>
      </c>
      <c r="CZ23" s="27"/>
      <c r="DA23" s="7"/>
      <c r="DB23" s="14">
        <f t="shared" ref="DB23:DB24" si="25">+SUM(BF23:BQ23)</f>
        <v>8</v>
      </c>
      <c r="DC23" s="17">
        <f t="shared" ref="DC23:DC24" si="26">+BR23+BS23+BT23+BU23+BV23+BW23+BX23+BY23+BZ23+CS23+CT23+CU23</f>
        <v>8</v>
      </c>
      <c r="DD23" s="15">
        <f t="shared" si="23"/>
        <v>1</v>
      </c>
      <c r="DE23" s="13" t="str">
        <f t="shared" si="17"/>
        <v>Óptimo</v>
      </c>
    </row>
    <row r="24" spans="1:109" ht="28.8" x14ac:dyDescent="0.3">
      <c r="A24" s="30" t="str">
        <f t="shared" si="15"/>
        <v>33000</v>
      </c>
      <c r="B24" s="1" t="s">
        <v>381</v>
      </c>
      <c r="C24" s="1" t="s">
        <v>173</v>
      </c>
      <c r="D24" s="1" t="s">
        <v>174</v>
      </c>
      <c r="E24" s="1" t="s">
        <v>175</v>
      </c>
      <c r="F24" s="1" t="s">
        <v>176</v>
      </c>
      <c r="G24" s="1" t="s">
        <v>100</v>
      </c>
      <c r="H24" s="1" t="s">
        <v>176</v>
      </c>
      <c r="I24" s="1" t="s">
        <v>177</v>
      </c>
      <c r="J24" s="1" t="s">
        <v>178</v>
      </c>
      <c r="K24" s="1" t="s">
        <v>96</v>
      </c>
      <c r="L24" s="1" t="s">
        <v>97</v>
      </c>
      <c r="M24" s="1" t="s">
        <v>98</v>
      </c>
      <c r="N24" s="1" t="s">
        <v>99</v>
      </c>
      <c r="O24" s="1" t="s">
        <v>151</v>
      </c>
      <c r="P24" s="1" t="s">
        <v>170</v>
      </c>
      <c r="Q24" s="1" t="s">
        <v>141</v>
      </c>
      <c r="R24" s="1" t="s">
        <v>142</v>
      </c>
      <c r="S24" s="1" t="s">
        <v>144</v>
      </c>
      <c r="T24" s="1" t="s">
        <v>145</v>
      </c>
      <c r="U24" s="1" t="s">
        <v>306</v>
      </c>
      <c r="V24" s="1" t="s">
        <v>307</v>
      </c>
      <c r="W24" s="1" t="s">
        <v>101</v>
      </c>
      <c r="X24" s="1" t="s">
        <v>382</v>
      </c>
      <c r="Y24" s="1" t="s">
        <v>383</v>
      </c>
      <c r="Z24" s="1" t="s">
        <v>384</v>
      </c>
      <c r="AA24" s="1" t="s">
        <v>386</v>
      </c>
      <c r="AB24" s="1" t="s">
        <v>102</v>
      </c>
      <c r="AC24" s="1" t="s">
        <v>130</v>
      </c>
      <c r="AD24" s="1" t="s">
        <v>126</v>
      </c>
      <c r="AE24" s="1" t="s">
        <v>387</v>
      </c>
      <c r="AF24" s="1" t="s">
        <v>131</v>
      </c>
      <c r="AG24" s="1" t="s">
        <v>134</v>
      </c>
      <c r="AH24" s="1" t="s">
        <v>105</v>
      </c>
      <c r="AI24" s="1" t="s">
        <v>106</v>
      </c>
      <c r="AJ24" s="1" t="s">
        <v>106</v>
      </c>
      <c r="AK24" s="1" t="s">
        <v>137</v>
      </c>
      <c r="AL24" s="1" t="s">
        <v>146</v>
      </c>
      <c r="AM24" s="1" t="s">
        <v>133</v>
      </c>
      <c r="AN24" s="1" t="s">
        <v>123</v>
      </c>
      <c r="AO24" s="1" t="s">
        <v>110</v>
      </c>
      <c r="AP24" s="1" t="s">
        <v>388</v>
      </c>
      <c r="AQ24" s="1" t="s">
        <v>152</v>
      </c>
      <c r="AR24" s="1" t="s">
        <v>188</v>
      </c>
      <c r="AS24" s="1"/>
      <c r="AT24" s="1" t="s">
        <v>200</v>
      </c>
      <c r="AU24" s="1" t="s">
        <v>201</v>
      </c>
      <c r="AV24" s="1" t="s">
        <v>202</v>
      </c>
      <c r="AW24" s="1" t="s">
        <v>111</v>
      </c>
      <c r="AX24" s="1" t="s">
        <v>112</v>
      </c>
      <c r="AY24" s="1" t="s">
        <v>113</v>
      </c>
      <c r="AZ24" s="1" t="s">
        <v>114</v>
      </c>
      <c r="BA24" s="1" t="s">
        <v>115</v>
      </c>
      <c r="BB24" s="1" t="s">
        <v>116</v>
      </c>
      <c r="BC24" s="1" t="s">
        <v>117</v>
      </c>
      <c r="BD24" s="1" t="s">
        <v>118</v>
      </c>
      <c r="BE24" s="1" t="s">
        <v>119</v>
      </c>
      <c r="BF24" s="10"/>
      <c r="BG24" s="10"/>
      <c r="BH24" s="10">
        <v>1</v>
      </c>
      <c r="BI24" s="10"/>
      <c r="BJ24" s="10"/>
      <c r="BK24" s="10">
        <v>1</v>
      </c>
      <c r="BL24" s="10"/>
      <c r="BM24" s="10"/>
      <c r="BN24" s="10">
        <v>1</v>
      </c>
      <c r="BO24" s="10"/>
      <c r="BP24" s="10"/>
      <c r="BQ24" s="10">
        <v>1</v>
      </c>
      <c r="BR24" s="1"/>
      <c r="BS24" s="1"/>
      <c r="BT24" s="1">
        <v>1</v>
      </c>
      <c r="BU24" s="1"/>
      <c r="BV24" s="1"/>
      <c r="BW24" s="1">
        <v>1</v>
      </c>
      <c r="BX24" s="1"/>
      <c r="BY24" s="1"/>
      <c r="BZ24" s="1">
        <v>1</v>
      </c>
      <c r="CA24" s="1" t="s">
        <v>135</v>
      </c>
      <c r="CB24" s="1" t="s">
        <v>135</v>
      </c>
      <c r="CC24" s="2" t="s">
        <v>121</v>
      </c>
      <c r="CD24" s="1"/>
      <c r="CE24" s="3" t="s">
        <v>122</v>
      </c>
      <c r="CF24" s="1" t="s">
        <v>136</v>
      </c>
      <c r="CG24" s="1" t="s">
        <v>136</v>
      </c>
      <c r="CH24" s="2" t="s">
        <v>121</v>
      </c>
      <c r="CI24" s="1"/>
      <c r="CJ24" s="3" t="s">
        <v>122</v>
      </c>
      <c r="CK24" s="1" t="s">
        <v>137</v>
      </c>
      <c r="CL24" s="1" t="s">
        <v>137</v>
      </c>
      <c r="CM24" s="2" t="s">
        <v>121</v>
      </c>
      <c r="CN24" s="1"/>
      <c r="CO24" s="3" t="s">
        <v>122</v>
      </c>
      <c r="CP24" s="12" t="s">
        <v>385</v>
      </c>
      <c r="CQ24" s="10">
        <v>4</v>
      </c>
      <c r="CR24" s="1" t="s">
        <v>133</v>
      </c>
      <c r="CS24" s="10"/>
      <c r="CT24" s="10"/>
      <c r="CU24" s="11">
        <v>1</v>
      </c>
      <c r="CV24" s="28"/>
      <c r="CW24" s="28"/>
      <c r="CX24" s="19">
        <f t="shared" si="24"/>
        <v>1</v>
      </c>
      <c r="CY24" s="13" t="str">
        <f t="shared" si="16"/>
        <v>Óptimo</v>
      </c>
      <c r="CZ24" s="27"/>
      <c r="DA24" s="7"/>
      <c r="DB24" s="14">
        <f t="shared" si="25"/>
        <v>4</v>
      </c>
      <c r="DC24" s="17">
        <f t="shared" si="26"/>
        <v>4</v>
      </c>
      <c r="DD24" s="15">
        <f t="shared" si="23"/>
        <v>1</v>
      </c>
      <c r="DE24" s="13" t="str">
        <f t="shared" si="17"/>
        <v>Óptimo</v>
      </c>
    </row>
    <row r="25" spans="1:109" ht="43.2" x14ac:dyDescent="0.3">
      <c r="A25" s="30" t="str">
        <f t="shared" si="15"/>
        <v>33000</v>
      </c>
      <c r="B25" s="1" t="s">
        <v>389</v>
      </c>
      <c r="C25" s="1" t="s">
        <v>173</v>
      </c>
      <c r="D25" s="1" t="s">
        <v>174</v>
      </c>
      <c r="E25" s="1" t="s">
        <v>175</v>
      </c>
      <c r="F25" s="1" t="s">
        <v>176</v>
      </c>
      <c r="G25" s="1" t="s">
        <v>100</v>
      </c>
      <c r="H25" s="1" t="s">
        <v>176</v>
      </c>
      <c r="I25" s="1" t="s">
        <v>177</v>
      </c>
      <c r="J25" s="1" t="s">
        <v>178</v>
      </c>
      <c r="K25" s="1" t="s">
        <v>96</v>
      </c>
      <c r="L25" s="1" t="s">
        <v>97</v>
      </c>
      <c r="M25" s="1" t="s">
        <v>98</v>
      </c>
      <c r="N25" s="1" t="s">
        <v>99</v>
      </c>
      <c r="O25" s="1" t="s">
        <v>151</v>
      </c>
      <c r="P25" s="1" t="s">
        <v>170</v>
      </c>
      <c r="Q25" s="1" t="s">
        <v>141</v>
      </c>
      <c r="R25" s="1" t="s">
        <v>142</v>
      </c>
      <c r="S25" s="1" t="s">
        <v>144</v>
      </c>
      <c r="T25" s="1" t="s">
        <v>145</v>
      </c>
      <c r="U25" s="1" t="s">
        <v>306</v>
      </c>
      <c r="V25" s="1" t="s">
        <v>307</v>
      </c>
      <c r="W25" s="1" t="s">
        <v>124</v>
      </c>
      <c r="X25" s="1" t="s">
        <v>390</v>
      </c>
      <c r="Y25" s="1" t="s">
        <v>391</v>
      </c>
      <c r="Z25" s="1" t="s">
        <v>392</v>
      </c>
      <c r="AA25" s="1" t="s">
        <v>394</v>
      </c>
      <c r="AB25" s="1" t="s">
        <v>125</v>
      </c>
      <c r="AC25" s="1" t="s">
        <v>143</v>
      </c>
      <c r="AD25" s="1" t="s">
        <v>103</v>
      </c>
      <c r="AE25" s="1" t="s">
        <v>395</v>
      </c>
      <c r="AF25" s="1" t="s">
        <v>103</v>
      </c>
      <c r="AG25" s="1" t="s">
        <v>104</v>
      </c>
      <c r="AH25" s="1" t="s">
        <v>105</v>
      </c>
      <c r="AI25" s="1" t="s">
        <v>106</v>
      </c>
      <c r="AJ25" s="1" t="s">
        <v>106</v>
      </c>
      <c r="AK25" s="1" t="s">
        <v>134</v>
      </c>
      <c r="AL25" s="1" t="s">
        <v>107</v>
      </c>
      <c r="AM25" s="1" t="s">
        <v>108</v>
      </c>
      <c r="AN25" s="1" t="s">
        <v>123</v>
      </c>
      <c r="AO25" s="1" t="s">
        <v>110</v>
      </c>
      <c r="AP25" s="1" t="s">
        <v>396</v>
      </c>
      <c r="AQ25" s="1" t="s">
        <v>152</v>
      </c>
      <c r="AR25" s="1" t="s">
        <v>397</v>
      </c>
      <c r="AS25" s="1"/>
      <c r="AT25" s="1" t="s">
        <v>378</v>
      </c>
      <c r="AU25" s="1" t="s">
        <v>398</v>
      </c>
      <c r="AV25" s="1" t="s">
        <v>380</v>
      </c>
      <c r="AW25" s="1" t="s">
        <v>111</v>
      </c>
      <c r="AX25" s="1" t="s">
        <v>112</v>
      </c>
      <c r="AY25" s="1" t="s">
        <v>113</v>
      </c>
      <c r="AZ25" s="1" t="s">
        <v>114</v>
      </c>
      <c r="BA25" s="1" t="s">
        <v>115</v>
      </c>
      <c r="BB25" s="1" t="s">
        <v>116</v>
      </c>
      <c r="BC25" s="1" t="s">
        <v>117</v>
      </c>
      <c r="BD25" s="1" t="s">
        <v>118</v>
      </c>
      <c r="BE25" s="1" t="s">
        <v>119</v>
      </c>
      <c r="BF25" s="10"/>
      <c r="BG25" s="10"/>
      <c r="BH25" s="10"/>
      <c r="BI25" s="10"/>
      <c r="BJ25" s="10"/>
      <c r="BK25" s="10" t="s">
        <v>104</v>
      </c>
      <c r="BL25" s="10"/>
      <c r="BM25" s="10"/>
      <c r="BN25" s="10"/>
      <c r="BO25" s="10"/>
      <c r="BP25" s="10"/>
      <c r="BQ25" s="10">
        <v>100</v>
      </c>
      <c r="BR25" s="1"/>
      <c r="BS25" s="1"/>
      <c r="BT25" s="1"/>
      <c r="BU25" s="1"/>
      <c r="BV25" s="1"/>
      <c r="BW25" s="1" t="s">
        <v>104</v>
      </c>
      <c r="BX25" s="1"/>
      <c r="BY25" s="1"/>
      <c r="BZ25" s="1"/>
      <c r="CA25" s="1" t="s">
        <v>106</v>
      </c>
      <c r="CB25" s="1" t="s">
        <v>106</v>
      </c>
      <c r="CC25" s="2" t="s">
        <v>114</v>
      </c>
      <c r="CD25" s="1"/>
      <c r="CE25" s="4" t="s">
        <v>120</v>
      </c>
      <c r="CF25" s="1" t="s">
        <v>104</v>
      </c>
      <c r="CG25" s="1" t="s">
        <v>104</v>
      </c>
      <c r="CH25" s="2" t="s">
        <v>121</v>
      </c>
      <c r="CI25" s="1"/>
      <c r="CJ25" s="3" t="s">
        <v>122</v>
      </c>
      <c r="CK25" s="1" t="s">
        <v>104</v>
      </c>
      <c r="CL25" s="1" t="s">
        <v>104</v>
      </c>
      <c r="CM25" s="2" t="s">
        <v>121</v>
      </c>
      <c r="CN25" s="1"/>
      <c r="CO25" s="3" t="s">
        <v>122</v>
      </c>
      <c r="CP25" s="12" t="s">
        <v>393</v>
      </c>
      <c r="CQ25" s="10">
        <v>100</v>
      </c>
      <c r="CR25" s="1" t="s">
        <v>108</v>
      </c>
      <c r="CS25" s="10"/>
      <c r="CT25" s="10"/>
      <c r="CU25" s="11">
        <v>100</v>
      </c>
      <c r="CV25" s="28"/>
      <c r="CW25" s="28"/>
      <c r="CX25" s="21">
        <f>+CU25/BQ25</f>
        <v>1</v>
      </c>
      <c r="CY25" s="13" t="str">
        <f t="shared" si="16"/>
        <v>Óptimo</v>
      </c>
      <c r="CZ25" s="27"/>
      <c r="DA25" s="7" t="s">
        <v>426</v>
      </c>
      <c r="DB25" s="14">
        <f>+BQ25</f>
        <v>100</v>
      </c>
      <c r="DC25" s="17">
        <f>+CU25</f>
        <v>100</v>
      </c>
      <c r="DD25" s="15">
        <f t="shared" si="23"/>
        <v>1</v>
      </c>
      <c r="DE25" s="13" t="str">
        <f t="shared" si="17"/>
        <v>Óptimo</v>
      </c>
    </row>
    <row r="26" spans="1:109" x14ac:dyDescent="0.3">
      <c r="A26" s="30" t="str">
        <f t="shared" si="15"/>
        <v>33000</v>
      </c>
      <c r="B26" s="1" t="s">
        <v>399</v>
      </c>
      <c r="C26" s="1" t="s">
        <v>173</v>
      </c>
      <c r="D26" s="1" t="s">
        <v>174</v>
      </c>
      <c r="E26" s="1" t="s">
        <v>175</v>
      </c>
      <c r="F26" s="1" t="s">
        <v>176</v>
      </c>
      <c r="G26" s="1" t="s">
        <v>100</v>
      </c>
      <c r="H26" s="1" t="s">
        <v>176</v>
      </c>
      <c r="I26" s="1" t="s">
        <v>177</v>
      </c>
      <c r="J26" s="1" t="s">
        <v>178</v>
      </c>
      <c r="K26" s="1" t="s">
        <v>96</v>
      </c>
      <c r="L26" s="1" t="s">
        <v>97</v>
      </c>
      <c r="M26" s="1" t="s">
        <v>98</v>
      </c>
      <c r="N26" s="1" t="s">
        <v>99</v>
      </c>
      <c r="O26" s="1" t="s">
        <v>151</v>
      </c>
      <c r="P26" s="1" t="s">
        <v>170</v>
      </c>
      <c r="Q26" s="1" t="s">
        <v>141</v>
      </c>
      <c r="R26" s="1" t="s">
        <v>142</v>
      </c>
      <c r="S26" s="1" t="s">
        <v>144</v>
      </c>
      <c r="T26" s="1" t="s">
        <v>145</v>
      </c>
      <c r="U26" s="1" t="s">
        <v>306</v>
      </c>
      <c r="V26" s="1" t="s">
        <v>307</v>
      </c>
      <c r="W26" s="1" t="s">
        <v>101</v>
      </c>
      <c r="X26" s="1" t="s">
        <v>400</v>
      </c>
      <c r="Y26" s="1" t="s">
        <v>401</v>
      </c>
      <c r="Z26" s="1" t="s">
        <v>402</v>
      </c>
      <c r="AA26" s="1" t="s">
        <v>404</v>
      </c>
      <c r="AB26" s="1" t="s">
        <v>102</v>
      </c>
      <c r="AC26" s="1" t="s">
        <v>130</v>
      </c>
      <c r="AD26" s="1" t="s">
        <v>126</v>
      </c>
      <c r="AE26" s="1" t="s">
        <v>405</v>
      </c>
      <c r="AF26" s="1" t="s">
        <v>131</v>
      </c>
      <c r="AG26" s="1" t="s">
        <v>136</v>
      </c>
      <c r="AH26" s="1" t="s">
        <v>105</v>
      </c>
      <c r="AI26" s="1" t="s">
        <v>106</v>
      </c>
      <c r="AJ26" s="1" t="s">
        <v>106</v>
      </c>
      <c r="AK26" s="1" t="s">
        <v>135</v>
      </c>
      <c r="AL26" s="1" t="s">
        <v>107</v>
      </c>
      <c r="AM26" s="1" t="s">
        <v>133</v>
      </c>
      <c r="AN26" s="1" t="s">
        <v>123</v>
      </c>
      <c r="AO26" s="1" t="s">
        <v>110</v>
      </c>
      <c r="AP26" s="1" t="s">
        <v>406</v>
      </c>
      <c r="AQ26" s="1" t="s">
        <v>152</v>
      </c>
      <c r="AR26" s="1" t="s">
        <v>188</v>
      </c>
      <c r="AS26" s="1"/>
      <c r="AT26" s="1" t="s">
        <v>200</v>
      </c>
      <c r="AU26" s="1" t="s">
        <v>201</v>
      </c>
      <c r="AV26" s="1" t="s">
        <v>202</v>
      </c>
      <c r="AW26" s="1" t="s">
        <v>111</v>
      </c>
      <c r="AX26" s="1" t="s">
        <v>112</v>
      </c>
      <c r="AY26" s="1" t="s">
        <v>113</v>
      </c>
      <c r="AZ26" s="1" t="s">
        <v>114</v>
      </c>
      <c r="BA26" s="1" t="s">
        <v>115</v>
      </c>
      <c r="BB26" s="1" t="s">
        <v>116</v>
      </c>
      <c r="BC26" s="1" t="s">
        <v>117</v>
      </c>
      <c r="BD26" s="1" t="s">
        <v>118</v>
      </c>
      <c r="BE26" s="1" t="s">
        <v>119</v>
      </c>
      <c r="BF26" s="10"/>
      <c r="BG26" s="10"/>
      <c r="BH26" s="10">
        <v>0</v>
      </c>
      <c r="BI26" s="10"/>
      <c r="BJ26" s="10"/>
      <c r="BK26" s="10">
        <v>1</v>
      </c>
      <c r="BL26" s="10"/>
      <c r="BM26" s="10"/>
      <c r="BN26" s="10">
        <v>0</v>
      </c>
      <c r="BO26" s="10"/>
      <c r="BP26" s="10"/>
      <c r="BQ26" s="10">
        <v>1</v>
      </c>
      <c r="BR26" s="1"/>
      <c r="BS26" s="1"/>
      <c r="BT26" s="1">
        <v>0</v>
      </c>
      <c r="BU26" s="1"/>
      <c r="BV26" s="1"/>
      <c r="BW26" s="1">
        <v>1</v>
      </c>
      <c r="BX26" s="1"/>
      <c r="BY26" s="1"/>
      <c r="BZ26" s="1">
        <v>0</v>
      </c>
      <c r="CA26" s="1" t="s">
        <v>106</v>
      </c>
      <c r="CB26" s="1" t="s">
        <v>106</v>
      </c>
      <c r="CC26" s="2" t="s">
        <v>121</v>
      </c>
      <c r="CD26" s="1"/>
      <c r="CE26" s="3" t="s">
        <v>122</v>
      </c>
      <c r="CF26" s="1" t="s">
        <v>135</v>
      </c>
      <c r="CG26" s="1" t="s">
        <v>135</v>
      </c>
      <c r="CH26" s="2" t="s">
        <v>121</v>
      </c>
      <c r="CI26" s="1"/>
      <c r="CJ26" s="3" t="s">
        <v>122</v>
      </c>
      <c r="CK26" s="1" t="s">
        <v>135</v>
      </c>
      <c r="CL26" s="1" t="s">
        <v>135</v>
      </c>
      <c r="CM26" s="2" t="s">
        <v>121</v>
      </c>
      <c r="CN26" s="1"/>
      <c r="CO26" s="3" t="s">
        <v>122</v>
      </c>
      <c r="CP26" s="12" t="s">
        <v>403</v>
      </c>
      <c r="CQ26" s="10">
        <v>2</v>
      </c>
      <c r="CR26" s="1" t="s">
        <v>133</v>
      </c>
      <c r="CS26" s="10"/>
      <c r="CT26" s="10"/>
      <c r="CU26" s="11">
        <v>1</v>
      </c>
      <c r="CV26" s="28"/>
      <c r="CW26" s="28"/>
      <c r="CX26" s="19">
        <f t="shared" ref="CX26:CX27" si="27">+((SUM(CS26:CU26)/SUM(BO26:BQ26)))</f>
        <v>1</v>
      </c>
      <c r="CY26" s="13" t="str">
        <f t="shared" si="16"/>
        <v>Óptimo</v>
      </c>
      <c r="CZ26" s="27"/>
      <c r="DA26" s="7"/>
      <c r="DB26" s="14">
        <f t="shared" ref="DB26:DB27" si="28">+SUM(BF26:BQ26)</f>
        <v>2</v>
      </c>
      <c r="DC26" s="17">
        <f t="shared" ref="DC26:DC27" si="29">+BR26+BS26+BT26+BU26+BV26+BW26+BX26+BY26+BZ26+CS26+CT26+CU26</f>
        <v>2</v>
      </c>
      <c r="DD26" s="15">
        <f t="shared" si="23"/>
        <v>1</v>
      </c>
      <c r="DE26" s="13" t="str">
        <f t="shared" si="17"/>
        <v>Óptimo</v>
      </c>
    </row>
    <row r="27" spans="1:109" x14ac:dyDescent="0.3">
      <c r="A27" s="30" t="str">
        <f t="shared" si="15"/>
        <v>33000</v>
      </c>
      <c r="B27" s="1" t="s">
        <v>407</v>
      </c>
      <c r="C27" s="1" t="s">
        <v>173</v>
      </c>
      <c r="D27" s="1" t="s">
        <v>174</v>
      </c>
      <c r="E27" s="1" t="s">
        <v>175</v>
      </c>
      <c r="F27" s="1" t="s">
        <v>176</v>
      </c>
      <c r="G27" s="1" t="s">
        <v>100</v>
      </c>
      <c r="H27" s="1" t="s">
        <v>176</v>
      </c>
      <c r="I27" s="1" t="s">
        <v>177</v>
      </c>
      <c r="J27" s="1" t="s">
        <v>178</v>
      </c>
      <c r="K27" s="1" t="s">
        <v>96</v>
      </c>
      <c r="L27" s="1" t="s">
        <v>97</v>
      </c>
      <c r="M27" s="1" t="s">
        <v>98</v>
      </c>
      <c r="N27" s="1" t="s">
        <v>99</v>
      </c>
      <c r="O27" s="1" t="s">
        <v>151</v>
      </c>
      <c r="P27" s="1" t="s">
        <v>170</v>
      </c>
      <c r="Q27" s="1" t="s">
        <v>141</v>
      </c>
      <c r="R27" s="1" t="s">
        <v>142</v>
      </c>
      <c r="S27" s="1" t="s">
        <v>144</v>
      </c>
      <c r="T27" s="1" t="s">
        <v>145</v>
      </c>
      <c r="U27" s="1" t="s">
        <v>306</v>
      </c>
      <c r="V27" s="1" t="s">
        <v>307</v>
      </c>
      <c r="W27" s="1" t="s">
        <v>101</v>
      </c>
      <c r="X27" s="1" t="s">
        <v>408</v>
      </c>
      <c r="Y27" s="1" t="s">
        <v>409</v>
      </c>
      <c r="Z27" s="1" t="s">
        <v>410</v>
      </c>
      <c r="AA27" s="1" t="s">
        <v>412</v>
      </c>
      <c r="AB27" s="1" t="s">
        <v>102</v>
      </c>
      <c r="AC27" s="1" t="s">
        <v>130</v>
      </c>
      <c r="AD27" s="1" t="s">
        <v>126</v>
      </c>
      <c r="AE27" s="1" t="s">
        <v>413</v>
      </c>
      <c r="AF27" s="1" t="s">
        <v>157</v>
      </c>
      <c r="AG27" s="1" t="s">
        <v>136</v>
      </c>
      <c r="AH27" s="1" t="s">
        <v>105</v>
      </c>
      <c r="AI27" s="1" t="s">
        <v>106</v>
      </c>
      <c r="AJ27" s="1" t="s">
        <v>106</v>
      </c>
      <c r="AK27" s="1" t="s">
        <v>135</v>
      </c>
      <c r="AL27" s="1" t="s">
        <v>107</v>
      </c>
      <c r="AM27" s="1" t="s">
        <v>133</v>
      </c>
      <c r="AN27" s="1" t="s">
        <v>123</v>
      </c>
      <c r="AO27" s="1" t="s">
        <v>110</v>
      </c>
      <c r="AP27" s="1" t="s">
        <v>414</v>
      </c>
      <c r="AQ27" s="1" t="s">
        <v>152</v>
      </c>
      <c r="AR27" s="1" t="s">
        <v>188</v>
      </c>
      <c r="AS27" s="1"/>
      <c r="AT27" s="1" t="s">
        <v>200</v>
      </c>
      <c r="AU27" s="1" t="s">
        <v>201</v>
      </c>
      <c r="AV27" s="1" t="s">
        <v>202</v>
      </c>
      <c r="AW27" s="1" t="s">
        <v>111</v>
      </c>
      <c r="AX27" s="1" t="s">
        <v>112</v>
      </c>
      <c r="AY27" s="1" t="s">
        <v>113</v>
      </c>
      <c r="AZ27" s="1" t="s">
        <v>114</v>
      </c>
      <c r="BA27" s="1" t="s">
        <v>115</v>
      </c>
      <c r="BB27" s="1" t="s">
        <v>116</v>
      </c>
      <c r="BC27" s="1" t="s">
        <v>117</v>
      </c>
      <c r="BD27" s="1" t="s">
        <v>118</v>
      </c>
      <c r="BE27" s="1" t="s">
        <v>119</v>
      </c>
      <c r="BF27" s="10"/>
      <c r="BG27" s="10"/>
      <c r="BH27" s="10">
        <v>0</v>
      </c>
      <c r="BI27" s="10"/>
      <c r="BJ27" s="10"/>
      <c r="BK27" s="10">
        <v>1</v>
      </c>
      <c r="BL27" s="10"/>
      <c r="BM27" s="10"/>
      <c r="BN27" s="10">
        <v>0</v>
      </c>
      <c r="BO27" s="10"/>
      <c r="BP27" s="10"/>
      <c r="BQ27" s="10">
        <v>1</v>
      </c>
      <c r="BR27" s="1"/>
      <c r="BS27" s="1"/>
      <c r="BT27" s="1">
        <v>0</v>
      </c>
      <c r="BU27" s="1"/>
      <c r="BV27" s="1"/>
      <c r="BW27" s="1">
        <v>1</v>
      </c>
      <c r="BX27" s="1"/>
      <c r="BY27" s="1"/>
      <c r="BZ27" s="1">
        <v>0</v>
      </c>
      <c r="CA27" s="1" t="s">
        <v>106</v>
      </c>
      <c r="CB27" s="1" t="s">
        <v>106</v>
      </c>
      <c r="CC27" s="2" t="s">
        <v>121</v>
      </c>
      <c r="CD27" s="1"/>
      <c r="CE27" s="3" t="s">
        <v>122</v>
      </c>
      <c r="CF27" s="1" t="s">
        <v>135</v>
      </c>
      <c r="CG27" s="1" t="s">
        <v>135</v>
      </c>
      <c r="CH27" s="2" t="s">
        <v>121</v>
      </c>
      <c r="CI27" s="1"/>
      <c r="CJ27" s="3" t="s">
        <v>122</v>
      </c>
      <c r="CK27" s="1" t="s">
        <v>135</v>
      </c>
      <c r="CL27" s="1" t="s">
        <v>135</v>
      </c>
      <c r="CM27" s="2" t="s">
        <v>121</v>
      </c>
      <c r="CN27" s="1"/>
      <c r="CO27" s="3" t="s">
        <v>122</v>
      </c>
      <c r="CP27" s="12" t="s">
        <v>411</v>
      </c>
      <c r="CQ27" s="10">
        <v>2</v>
      </c>
      <c r="CR27" s="1" t="s">
        <v>133</v>
      </c>
      <c r="CS27" s="10"/>
      <c r="CT27" s="10"/>
      <c r="CU27" s="11">
        <v>1</v>
      </c>
      <c r="CV27" s="28"/>
      <c r="CW27" s="28"/>
      <c r="CX27" s="19">
        <f t="shared" si="27"/>
        <v>1</v>
      </c>
      <c r="CY27" s="13" t="str">
        <f t="shared" si="16"/>
        <v>Óptimo</v>
      </c>
      <c r="CZ27" s="27"/>
      <c r="DA27" s="7"/>
      <c r="DB27" s="14">
        <f t="shared" si="28"/>
        <v>2</v>
      </c>
      <c r="DC27" s="17">
        <f t="shared" si="29"/>
        <v>2</v>
      </c>
      <c r="DD27" s="15">
        <f t="shared" si="23"/>
        <v>1</v>
      </c>
      <c r="DE27" s="13" t="str">
        <f t="shared" si="17"/>
        <v>Óptimo</v>
      </c>
    </row>
    <row r="28" spans="1:109" ht="43.2" x14ac:dyDescent="0.3">
      <c r="A28" s="30" t="str">
        <f t="shared" si="15"/>
        <v>33000</v>
      </c>
      <c r="B28" s="1" t="s">
        <v>415</v>
      </c>
      <c r="C28" s="1" t="s">
        <v>173</v>
      </c>
      <c r="D28" s="1" t="s">
        <v>174</v>
      </c>
      <c r="E28" s="1" t="s">
        <v>175</v>
      </c>
      <c r="F28" s="1" t="s">
        <v>176</v>
      </c>
      <c r="G28" s="1" t="s">
        <v>100</v>
      </c>
      <c r="H28" s="1" t="s">
        <v>176</v>
      </c>
      <c r="I28" s="1" t="s">
        <v>177</v>
      </c>
      <c r="J28" s="1" t="s">
        <v>178</v>
      </c>
      <c r="K28" s="1" t="s">
        <v>96</v>
      </c>
      <c r="L28" s="1" t="s">
        <v>97</v>
      </c>
      <c r="M28" s="1" t="s">
        <v>98</v>
      </c>
      <c r="N28" s="1" t="s">
        <v>99</v>
      </c>
      <c r="O28" s="1" t="s">
        <v>151</v>
      </c>
      <c r="P28" s="1" t="s">
        <v>170</v>
      </c>
      <c r="Q28" s="1" t="s">
        <v>141</v>
      </c>
      <c r="R28" s="1" t="s">
        <v>142</v>
      </c>
      <c r="S28" s="1" t="s">
        <v>144</v>
      </c>
      <c r="T28" s="1" t="s">
        <v>145</v>
      </c>
      <c r="U28" s="1" t="s">
        <v>306</v>
      </c>
      <c r="V28" s="1" t="s">
        <v>307</v>
      </c>
      <c r="W28" s="1" t="s">
        <v>124</v>
      </c>
      <c r="X28" s="1" t="s">
        <v>416</v>
      </c>
      <c r="Y28" s="1" t="s">
        <v>417</v>
      </c>
      <c r="Z28" s="1" t="s">
        <v>418</v>
      </c>
      <c r="AA28" s="1" t="s">
        <v>420</v>
      </c>
      <c r="AB28" s="1" t="s">
        <v>125</v>
      </c>
      <c r="AC28" s="1" t="s">
        <v>143</v>
      </c>
      <c r="AD28" s="1" t="s">
        <v>103</v>
      </c>
      <c r="AE28" s="1" t="s">
        <v>421</v>
      </c>
      <c r="AF28" s="1" t="s">
        <v>103</v>
      </c>
      <c r="AG28" s="1" t="s">
        <v>104</v>
      </c>
      <c r="AH28" s="1" t="s">
        <v>105</v>
      </c>
      <c r="AI28" s="1" t="s">
        <v>106</v>
      </c>
      <c r="AJ28" s="1" t="s">
        <v>106</v>
      </c>
      <c r="AK28" s="1" t="s">
        <v>136</v>
      </c>
      <c r="AL28" s="1" t="s">
        <v>146</v>
      </c>
      <c r="AM28" s="1" t="s">
        <v>108</v>
      </c>
      <c r="AN28" s="1" t="s">
        <v>123</v>
      </c>
      <c r="AO28" s="1" t="s">
        <v>110</v>
      </c>
      <c r="AP28" s="1" t="s">
        <v>422</v>
      </c>
      <c r="AQ28" s="1" t="s">
        <v>152</v>
      </c>
      <c r="AR28" s="1" t="s">
        <v>397</v>
      </c>
      <c r="AS28" s="1"/>
      <c r="AT28" s="1" t="s">
        <v>200</v>
      </c>
      <c r="AU28" s="1" t="s">
        <v>261</v>
      </c>
      <c r="AV28" s="1" t="s">
        <v>202</v>
      </c>
      <c r="AW28" s="1" t="s">
        <v>111</v>
      </c>
      <c r="AX28" s="1" t="s">
        <v>112</v>
      </c>
      <c r="AY28" s="1" t="s">
        <v>113</v>
      </c>
      <c r="AZ28" s="1" t="s">
        <v>114</v>
      </c>
      <c r="BA28" s="1" t="s">
        <v>115</v>
      </c>
      <c r="BB28" s="1" t="s">
        <v>116</v>
      </c>
      <c r="BC28" s="1" t="s">
        <v>117</v>
      </c>
      <c r="BD28" s="1" t="s">
        <v>118</v>
      </c>
      <c r="BE28" s="1" t="s">
        <v>119</v>
      </c>
      <c r="BF28" s="10"/>
      <c r="BG28" s="10"/>
      <c r="BH28" s="10"/>
      <c r="BI28" s="10"/>
      <c r="BJ28" s="10"/>
      <c r="BK28" s="10" t="s">
        <v>104</v>
      </c>
      <c r="BL28" s="10"/>
      <c r="BM28" s="10"/>
      <c r="BN28" s="10"/>
      <c r="BO28" s="10"/>
      <c r="BP28" s="10"/>
      <c r="BQ28" s="10">
        <v>100</v>
      </c>
      <c r="BR28" s="1"/>
      <c r="BS28" s="1"/>
      <c r="BT28" s="1"/>
      <c r="BU28" s="1"/>
      <c r="BV28" s="1"/>
      <c r="BW28" s="1" t="s">
        <v>104</v>
      </c>
      <c r="BX28" s="1"/>
      <c r="BY28" s="1"/>
      <c r="BZ28" s="1"/>
      <c r="CA28" s="1" t="s">
        <v>106</v>
      </c>
      <c r="CB28" s="1" t="s">
        <v>106</v>
      </c>
      <c r="CC28" s="2" t="s">
        <v>114</v>
      </c>
      <c r="CD28" s="1"/>
      <c r="CE28" s="4" t="s">
        <v>120</v>
      </c>
      <c r="CF28" s="1" t="s">
        <v>104</v>
      </c>
      <c r="CG28" s="1" t="s">
        <v>104</v>
      </c>
      <c r="CH28" s="2" t="s">
        <v>121</v>
      </c>
      <c r="CI28" s="1"/>
      <c r="CJ28" s="3" t="s">
        <v>122</v>
      </c>
      <c r="CK28" s="1" t="s">
        <v>104</v>
      </c>
      <c r="CL28" s="1" t="s">
        <v>104</v>
      </c>
      <c r="CM28" s="2" t="s">
        <v>121</v>
      </c>
      <c r="CN28" s="1"/>
      <c r="CO28" s="3" t="s">
        <v>122</v>
      </c>
      <c r="CP28" s="12" t="s">
        <v>419</v>
      </c>
      <c r="CQ28" s="10">
        <v>100</v>
      </c>
      <c r="CR28" s="1" t="s">
        <v>108</v>
      </c>
      <c r="CS28" s="10"/>
      <c r="CT28" s="10"/>
      <c r="CU28" s="11">
        <v>100</v>
      </c>
      <c r="CV28" s="28"/>
      <c r="CW28" s="28"/>
      <c r="CX28" s="21">
        <f>+CU28/BQ28</f>
        <v>1</v>
      </c>
      <c r="CY28" s="13" t="str">
        <f t="shared" si="16"/>
        <v>Óptimo</v>
      </c>
      <c r="CZ28" s="27"/>
      <c r="DA28" s="7" t="s">
        <v>426</v>
      </c>
      <c r="DB28" s="14">
        <f>+BQ28</f>
        <v>100</v>
      </c>
      <c r="DC28" s="17">
        <f>+CU28</f>
        <v>100</v>
      </c>
      <c r="DD28" s="15">
        <f t="shared" si="23"/>
        <v>1</v>
      </c>
      <c r="DE28" s="13" t="str">
        <f t="shared" si="17"/>
        <v>Óptimo</v>
      </c>
    </row>
    <row r="31" spans="1:109" ht="28.8" x14ac:dyDescent="0.3">
      <c r="DA31" s="7" t="s">
        <v>434</v>
      </c>
    </row>
  </sheetData>
  <sheetProtection password="CA22" sheet="1" sort="0" autoFilter="0"/>
  <autoFilter ref="A3:DE28" xr:uid="{F1002F26-2AA3-42D2-AAE9-BA4FA4C2E1ED}"/>
  <mergeCells count="3">
    <mergeCell ref="CP2:DA2"/>
    <mergeCell ref="DB1:DE1"/>
    <mergeCell ref="CP1:DA1"/>
  </mergeCells>
  <conditionalFormatting sqref="CY4:CY28 DE4:DE28">
    <cfRule type="containsText" dxfId="3" priority="5" operator="containsText" text="Excedido">
      <formula>NOT(ISERROR(SEARCH("Excedido",CY4)))</formula>
    </cfRule>
    <cfRule type="containsText" dxfId="2" priority="6" operator="containsText" text="Óptimo">
      <formula>NOT(ISERROR(SEARCH("Óptimo",CY4)))</formula>
    </cfRule>
    <cfRule type="containsText" dxfId="1" priority="7" operator="containsText" text="Mejorable">
      <formula>NOT(ISERROR(SEARCH("Mejorable",CY4)))</formula>
    </cfRule>
    <cfRule type="containsText" dxfId="0" priority="8" operator="containsText" text="En Riesgo">
      <formula>NOT(ISERROR(SEARCH("En Riesgo",CY4)))</formula>
    </cfRule>
  </conditionalFormatting>
  <dataValidations count="3">
    <dataValidation type="decimal" errorStyle="information" operator="greaterThanOrEqual" allowBlank="1" showInputMessage="1" showErrorMessage="1" errorTitle="Solo números mayores a 0" sqref="DC4:DC28" xr:uid="{0202B1A7-A2F2-48C1-B740-2AA565785E90}">
      <formula1>0</formula1>
    </dataValidation>
    <dataValidation type="decimal" operator="greaterThanOrEqual" allowBlank="1" showInputMessage="1" showErrorMessage="1" sqref="CS4:CW28" xr:uid="{8C5D12C8-E4AF-4C2C-9FFB-8E8503494B41}">
      <formula1>0</formula1>
    </dataValidation>
    <dataValidation type="textLength" allowBlank="1" showInputMessage="1" showErrorMessage="1" error="Longitud de texto entre 9 y 150 caracteres" sqref="CZ4:CZ28" xr:uid="{99E3C252-156F-4EC1-AF6D-5740F7A1723B}">
      <formula1>10</formula1>
      <formula2>150</formula2>
    </dataValidation>
  </dataValidations>
  <hyperlinks>
    <hyperlink ref="Y4911" r:id="rId1" display="https://transparencia.jalisco.gob.mx/" xr:uid="{00000000-0004-0000-0000-000044000000}"/>
    <hyperlink ref="AS4763" r:id="rId2" display="https://drive.google.com/drive/folders/1CO8Zj3z8w7jLt41l967ywJRFp7Hha4ke" xr:uid="{00000000-0004-0000-0000-000043000000}"/>
    <hyperlink ref="AP4763" r:id="rId3" display="https://drive.google.com/drive/folders/1SJZyVWJUWdY-JnArHgiRakIPKIsQeNt2" xr:uid="{00000000-0004-0000-0000-000042000000}"/>
    <hyperlink ref="AS4762" r:id="rId4" display="https://drive.google.com/drive/folders/1Xjm9WXnKn5U-_8FR_T8nMjMzl4zj-YL5" xr:uid="{00000000-0004-0000-0000-000041000000}"/>
    <hyperlink ref="AP4762" r:id="rId5" display="https://drive.google.com/drive/folders/1q0kqMBdlxxR94wvJlJcu1mtj59pgppLF" xr:uid="{00000000-0004-0000-0000-000040000000}"/>
    <hyperlink ref="AS4761" r:id="rId6" display="https://drive.google.com/drive/folders/1tikqxU7H-G4HJQAAXE3MDb204g1zI5zG" xr:uid="{00000000-0004-0000-0000-00003F000000}"/>
    <hyperlink ref="AP4761" r:id="rId7" display="https://drive.google.com/drive/folders/1Ogk4xYHNoSWktX-6_OZMDi5iS7kMyNiK" xr:uid="{00000000-0004-0000-0000-00003E000000}"/>
    <hyperlink ref="AS4760" r:id="rId8" display="https://drive.google.com/drive/folders/13gj0rHbyfBluP3RMdA0aeGwgY-P920FQ" xr:uid="{00000000-0004-0000-0000-00003D000000}"/>
    <hyperlink ref="AP4760" r:id="rId9" display="https://drive.google.com/drive/folders/1jV-_fwxT3BtpZCL3saH2h9pnbnvuWeuW" xr:uid="{00000000-0004-0000-0000-00003C000000}"/>
    <hyperlink ref="AS4759" r:id="rId10" display="https://drive.google.com/drive/folders/1EcIWyRJqeN6TYErQx1DnpEYP0xDkwnlF" xr:uid="{00000000-0004-0000-0000-00003B000000}"/>
    <hyperlink ref="AP4759" r:id="rId11" display="https://drive.google.com/drive/folders/1p5mhOOdFYI4OeoGkNS0apW2e2IIVQ5df" xr:uid="{00000000-0004-0000-0000-00003A000000}"/>
    <hyperlink ref="AS4758" r:id="rId12" display="https://drive.google.com/drive/folders/1LV64NeDPCRgHgc9KTFplFf_vG7X2Iqz4" xr:uid="{00000000-0004-0000-0000-000039000000}"/>
    <hyperlink ref="AP4758" r:id="rId13" display="https://drive.google.com/drive/folders/1F_X1EH9LynCF9RHdN4VY_XHYEXOQIWaJ" xr:uid="{00000000-0004-0000-0000-000038000000}"/>
    <hyperlink ref="AS4757" r:id="rId14" display="https://drive.google.com/drive/folders/1VO9kfZH4UkLiWRWoDfvz7bJxcw4NcBgs" xr:uid="{00000000-0004-0000-0000-000037000000}"/>
    <hyperlink ref="AP4757" r:id="rId15" display="https://drive.google.com/drive/folders/1tDRwFM1kq1ikh8_U_GMTc1bmXP8WzUlD" xr:uid="{00000000-0004-0000-0000-000036000000}"/>
    <hyperlink ref="AS4756" r:id="rId16" display="https://drive.google.com/drive/folders/1z2h9HKCWJPOvztRaNDYr5NwcEHVs8LF2" xr:uid="{00000000-0004-0000-0000-000035000000}"/>
    <hyperlink ref="AS4755" r:id="rId17" display="https://drive.google.com/drive/folders/1CR59DpKTy8kAG458vDewV6o-pOQuYLpY" xr:uid="{00000000-0004-0000-0000-000034000000}"/>
    <hyperlink ref="AS4754" r:id="rId18" display="https://drive.google.com/drive/folders/1LV64NeDPCRgHgc9KTFplFf_vG7X2Iqz4" xr:uid="{00000000-0004-0000-0000-000033000000}"/>
    <hyperlink ref="AP4754" r:id="rId19" display="https://drive.google.com/drive/folders/1F_X1EH9LynCF9RHdN4VY_XHYEXOQIWaJ" xr:uid="{00000000-0004-0000-0000-000032000000}"/>
    <hyperlink ref="AS4753" r:id="rId20" display="https://drive.google.com/drive/folders/1LV64NeDPCRgHgc9KTFplFf_vG7X2Iqz4" xr:uid="{00000000-0004-0000-0000-000031000000}"/>
    <hyperlink ref="AP4753" r:id="rId21" display="https://drive.google.com/drive/folders/1F_X1EH9LynCF9RHdN4VY_XHYEXOQIWaJ" xr:uid="{00000000-0004-0000-0000-000030000000}"/>
    <hyperlink ref="AS4438" r:id="rId22" display="https://www.seajal.org/comite-coordinador/programa-de-trabajo/informes/" xr:uid="{00000000-0004-0000-0000-00002F000000}"/>
    <hyperlink ref="AS4436" r:id="rId23" display="https://www.seajal.org/comite-coordinador/programa-de-trabajo/informes/" xr:uid="{00000000-0004-0000-0000-00002E000000}"/>
    <hyperlink ref="AS4427" r:id="rId24" display="https://presupuestociudadano.jalisco.gob.mx/Sid/reporte_avance/6080/cuarto/2022" xr:uid="{00000000-0004-0000-0000-00002D000000}"/>
    <hyperlink ref="AS4426" r:id="rId25" display="https://presupuestociudadano.jalisco.gob.mx/Sid/reporte_avance/6080/cuarto/2022" xr:uid="{00000000-0004-0000-0000-00002C000000}"/>
    <hyperlink ref="AS4423" r:id="rId26" display="https://presupuestociudadano.jalisco.gob.mx/Sid/reporte_avance/6080/cuarto/2022" xr:uid="{00000000-0004-0000-0000-00002B000000}"/>
    <hyperlink ref="Y4409" r:id="rId27" display="https://cgpe.udg.mx/informacion-institucional/tableros-institucionales/estadisticas-estrategicas" xr:uid="{00000000-0004-0000-0000-00002A000000}"/>
    <hyperlink ref="Y4408" r:id="rId28" display="https://cgpe.udg.mx/informacion-institucional/tableros-institucionales/estadisticas-estrategicas" xr:uid="{00000000-0004-0000-0000-000029000000}"/>
    <hyperlink ref="Y4407" r:id="rId29" display="https://cgpe.udg.mx/informacion-institucional/tableros-institucionales/estadisticas-estrategicas" xr:uid="{00000000-0004-0000-0000-000028000000}"/>
    <hyperlink ref="Y4406" r:id="rId30" display="https://cgpe.udg.mx/informacion-institucional/tableros-institucionales/estadisticas-estrategicas" xr:uid="{00000000-0004-0000-0000-000027000000}"/>
    <hyperlink ref="Y4405" r:id="rId31" display="https://cgpe.udg.mx/informacion-institucional/tableros-institucionales/estadisticas-estrategicas" xr:uid="{00000000-0004-0000-0000-000026000000}"/>
    <hyperlink ref="Y4404" r:id="rId32" display="https://cgpe.udg.mx/informacion-institucional/tableros-institucionales/estadisticas-estrategicas" xr:uid="{00000000-0004-0000-0000-000025000000}"/>
    <hyperlink ref="Y4403" r:id="rId33" display="https://cgpe.udg.mx/informacion-institucional/tableros-institucionales/estadisticas-estrategicas" xr:uid="{00000000-0004-0000-0000-000024000000}"/>
    <hyperlink ref="Y4402" r:id="rId34" display="https://cgpe.udg.mx/informacion-institucional/tableros-institucionales/estadisticas-estrategicas" xr:uid="{00000000-0004-0000-0000-000023000000}"/>
    <hyperlink ref="Y4401" r:id="rId35" display="https://cgpe.udg.mx/informacion-institucional/tableros-institucionales/estadisticas-estrategicas" xr:uid="{00000000-0004-0000-0000-000022000000}"/>
    <hyperlink ref="Y4400" r:id="rId36" display="https://cgpe.udg.mx/informacion-institucional/tableros-institucionales/estadisticas-estrategicas" xr:uid="{00000000-0004-0000-0000-000021000000}"/>
    <hyperlink ref="Y4399" r:id="rId37" display="https://cgpe.udg.mx/informacion-institucional/tableros-institucionales/estadisticas-estrategicas" xr:uid="{00000000-0004-0000-0000-000020000000}"/>
    <hyperlink ref="Y4398" r:id="rId38" display="https://cgpe.udg.mx/informacion-institucional/tableros-institucionales/estadisticas-estrategicas" xr:uid="{00000000-0004-0000-0000-00001F000000}"/>
    <hyperlink ref="Y4397" r:id="rId39" display="https://cgpe.udg.mx/informacion-institucional/tableros-institucionales/estadisticas-estrategicas" xr:uid="{00000000-0004-0000-0000-00001E000000}"/>
    <hyperlink ref="Y4396" r:id="rId40" display="https://cgpe.udg.mx/informacion-institucional/tableros-institucionales/estadisticas-estrategicas" xr:uid="{00000000-0004-0000-0000-00001D000000}"/>
    <hyperlink ref="Y4395" r:id="rId41" display="https://cgpe.udg.mx/informacion-institucional/tableros-institucionales/estadisticas-estrategicas" xr:uid="{00000000-0004-0000-0000-00001C000000}"/>
    <hyperlink ref="Y4394" r:id="rId42" display="https://cgpe.udg.mx/informacion-institucional/tableros-institucionales/estadisticas-estrategicas" xr:uid="{00000000-0004-0000-0000-00001B000000}"/>
    <hyperlink ref="Y4393" r:id="rId43" display="https://cgpe.udg.mx/informacion-institucional/tableros-institucionales/estadisticas-estrategicas" xr:uid="{00000000-0004-0000-0000-00001A000000}"/>
    <hyperlink ref="Y4392" r:id="rId44" display="https://cgpe.udg.mx/informacion-institucional/tableros-institucionales/estadisticas-estrategicas" xr:uid="{00000000-0004-0000-0000-000019000000}"/>
    <hyperlink ref="Y4390" r:id="rId45" display="https://cgpe.udg.mx/informacion-institucional/tableros-institucionales/estadisticas-estrategicas" xr:uid="{00000000-0004-0000-0000-000018000000}"/>
    <hyperlink ref="Y4389" r:id="rId46" display="https://cgpe.udg.mx/informacion-institucional/tableros-institucionales/estadisticas-estrategicas" xr:uid="{00000000-0004-0000-0000-000017000000}"/>
    <hyperlink ref="Y4388" r:id="rId47" display="https://cgpe.udg.mx/informacion-institucional/tableros-institucionales/estadisticas-estrategicas" xr:uid="{00000000-0004-0000-0000-000016000000}"/>
    <hyperlink ref="AS4307" r:id="rId48" display="https://static1.squarespace.com/static/6148cc814957ab5ff0e98e85/t/64a34176b31656124a49c447/1688420726155/Malla+curricular+ECRO.pdf" xr:uid="{00000000-0004-0000-0000-000015000000}"/>
    <hyperlink ref="Y4282" r:id="rId49" display="http://transparencia.info.Jalisco.gob.mx/transparencia/organismo/312;" xr:uid="{00000000-0004-0000-0000-000014000000}"/>
    <hyperlink ref="AP4280" r:id="rId50" display="http://transparencia.info.Jalisco.gob.mx/transparencia/organismo/312;" xr:uid="{00000000-0004-0000-0000-000013000000}"/>
    <hyperlink ref="Y4280" r:id="rId51" display="http://transparencia.info.Jalisco.gob.mx/transparencia/organismo/312;" xr:uid="{00000000-0004-0000-0000-000012000000}"/>
    <hyperlink ref="AP4278" r:id="rId52" display="http://transparencia.info.Jalisco.gob.mx/transparencia/organismo/312; " xr:uid="{00000000-0004-0000-0000-000011000000}"/>
    <hyperlink ref="Y4278" r:id="rId53" display="http://transparencia.info.Jalisco.gob.mx/transparencia/organismo/312;" xr:uid="{00000000-0004-0000-0000-000010000000}"/>
    <hyperlink ref="Y4276" r:id="rId54" display="http://transparencia.info.Jalisco.gob.mx/transparencia/organismo/312" xr:uid="{00000000-0004-0000-0000-00000F000000}"/>
    <hyperlink ref="Y4275" r:id="rId55" display="http://transparencia.info.Jalisco.gob.mx/transparencia/organismo/312; Reportes de los Responsables de cada Programa Educativo; Reportes de Control Escolar; Informes presentados a Órgano de Gobierno." xr:uid="{00000000-0004-0000-0000-00000E000000}"/>
    <hyperlink ref="Y4274" r:id="rId56" display="http://transparencia.info.Jalisco.gob.mx/transparencia/organismo/312" xr:uid="{00000000-0004-0000-0000-00000D000000}"/>
    <hyperlink ref="AP3608" r:id="rId57" display="http://168.255.120.70:8084/INEANumeros/" xr:uid="{00000000-0004-0000-0000-00000C000000}"/>
    <hyperlink ref="AS2597" r:id="rId58" location=":~:text=De%20conformidad%20con%20el%20Decreto%20N%C3%BAmero%2029116%2FLXIII%2F22%2C%20mediante,de%20%24500%2C000%2C000.%20%28Quinientos%20millones%20de%20pesos%2000%2F100%20M.N.%29._x000a__x000a_https://siop.jalisco.gob.mx/content/fococi-2023" display="https://siop.jalisco.gob.mx/content/fondereg-2023#:~:text=De%20conformidad%20con%20el%20Decreto%20N%C3%BAmero%2029116%2FLXIII%2F22%2C%20mediante,de%20%24500%2C000%2C000.%20%28Quinientos%20millones%20de%20pesos%2000%2F100%20M.N.%29._x000a__x000a_https://siop.jalisco.g" xr:uid="{00000000-0004-0000-0000-00000B000000}"/>
    <hyperlink ref="AS2594" r:id="rId59" location=":~:text=De%20conformidad%20con%20el%20Decreto%20N%C3%BAmero%2029116%2FLXIII%2F22%2C%20mediante,de%20%24500%2C000%2C000.%20%28Quinientos%20millones%20de%20pesos%2000%2F100%20M.N.%29._x000a__x000a_https://siop.jalisco.gob.mx/content/fococi-2023" display="https://siop.jalisco.gob.mx/content/fondereg-2023#:~:text=De%20conformidad%20con%20el%20Decreto%20N%C3%BAmero%2029116%2FLXIII%2F22%2C%20mediante,de%20%24500%2C000%2C000.%20%28Quinientos%20millones%20de%20pesos%2000%2F100%20M.N.%29._x000a__x000a_https://siop.jalisco.g" xr:uid="{00000000-0004-0000-0000-00000A000000}"/>
    <hyperlink ref="AS2593" r:id="rId60" location=":~:text=De%20conformidad%20con%20el%20Decreto%20N%C3%BAmero%2029116%2FLXIII%2F22%2C%20mediante,de%20%24500%2C000%2C000.%20%28Quinientos%20millones%20de%20pesos%2000%2F100%20M.N.%29._x000a__x000a_https://siop.jalisco.gob.mx/content/fococi-2023" display="https://siop.jalisco.gob.mx/content/fondereg-2023#:~:text=De%20conformidad%20con%20el%20Decreto%20N%C3%BAmero%2029116%2FLXIII%2F22%2C%20mediante,de%20%24500%2C000%2C000.%20%28Quinientos%20millones%20de%20pesos%2000%2F100%20M.N.%29._x000a__x000a_https://siop.jalisco.g" xr:uid="{00000000-0004-0000-0000-000009000000}"/>
    <hyperlink ref="AS2591" r:id="rId61" location=":~:text=De%20conformidad%20con%20el%20Decreto%20N%C3%BAmero%2029116%2FLXIII%2F22%2C%20mediante,de%20%24500%2C000%2C000.%20%28Quinientos%20millones%20de%20pesos%2000%2F100%20M.N.%29._x000a__x000a_https://siop.jalisco.gob.mx/content/fococi-2023" display="https://siop.jalisco.gob.mx/content/fondereg-2023#:~:text=De%20conformidad%20con%20el%20Decreto%20N%C3%BAmero%2029116%2FLXIII%2F22%2C%20mediante,de%20%24500%2C000%2C000.%20%28Quinientos%20millones%20de%20pesos%2000%2F100%20M.N.%29._x000a__x000a_https://siop.jalisco.g" xr:uid="{00000000-0004-0000-0000-000008000000}"/>
    <hyperlink ref="AP2392" r:id="rId62" display="https://transparencia.jalisco.gob.mx/informacion_tematica/82/subseccion/84" xr:uid="{00000000-0004-0000-0000-000007000000}"/>
    <hyperlink ref="Y2391" r:id="rId63" display="https://transparencia.jalisco.gob.mx/informacion_tematica/1" xr:uid="{00000000-0004-0000-0000-000006000000}"/>
    <hyperlink ref="Y1709" r:id="rId64" display="https://setrans.jalisco.gob.mx/contacto-setrans, información generada y resguardada por la Dirección General de Supervisión al Transporte Público" xr:uid="{00000000-0004-0000-0000-000005000000}"/>
    <hyperlink ref="Y1621" r:id="rId65" display="https://www.infomex.jalisco.org.mx/infomex.jalisco, información generada y resguardada por la Dirección de lo Contencioso" xr:uid="{00000000-0004-0000-0000-000004000000}"/>
    <hyperlink ref="Y1208" r:id="rId66" display="https://semadet.jalisco.gob.mx/medio-ambiente/calidad-del-aire y Publicación en Periodico Oficial del Estado de Jalisco 2024, Área responsable: Dirección General de la Calidad del Aire." xr:uid="{00000000-0004-0000-0000-000003000000}"/>
    <hyperlink ref="Y866" r:id="rId67" display="https://drive.google.com/drive/folders/1MgpHnHFAZttnUuPv8sCp2Ek7VsDQJNDW" xr:uid="{00000000-0004-0000-0000-000002000000}"/>
    <hyperlink ref="Y407" r:id="rId68" display="https://programas.app.jalisco.gob.mx/programas/panel/programa/302          /2023" xr:uid="{00000000-0004-0000-0000-000001000000}"/>
    <hyperlink ref="Y179" r:id="rId69" display="https://www.transparenciapresupuestaria.gob.mx/en/PTP/EntidadesFederativas" xr:uid="{00000000-0004-0000-0000-000000000000}"/>
  </hyperlinks>
  <pageMargins left="0.7" right="0.7" top="0.75" bottom="0.75" header="0.3" footer="0.3"/>
  <pageSetup orientation="portrait" verticalDpi="0" r:id="rId7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DE AVANCES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Moises Abraham Roldan Salmeron</dc:creator>
  <cp:lastModifiedBy>Maria Fernanda Huerta Molina</cp:lastModifiedBy>
  <dcterms:created xsi:type="dcterms:W3CDTF">2025-01-06T14:42:48Z</dcterms:created>
  <dcterms:modified xsi:type="dcterms:W3CDTF">2025-01-16T17:32:10Z</dcterms:modified>
</cp:coreProperties>
</file>